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14.051transp" sheetId="1" r:id="rId1"/>
  </sheets>
  <definedNames>
    <definedName name="_xlnm.Print_Area" localSheetId="0">'14.051transp'!$A$1:$G$246</definedName>
    <definedName name="_xlnm.Print_Titles" localSheetId="0">'14.051transp'!$2:$2</definedName>
  </definedNames>
  <calcPr calcId="124519"/>
</workbook>
</file>

<file path=xl/calcChain.xml><?xml version="1.0" encoding="utf-8"?>
<calcChain xmlns="http://schemas.openxmlformats.org/spreadsheetml/2006/main">
  <c r="G245" i="1"/>
  <c r="F245"/>
  <c r="G244"/>
  <c r="F244"/>
  <c r="G243"/>
  <c r="F237"/>
  <c r="F233"/>
  <c r="F238" s="1"/>
  <c r="G230"/>
  <c r="G227"/>
  <c r="G238" s="1"/>
  <c r="F221"/>
  <c r="F218"/>
  <c r="G214"/>
  <c r="G222" s="1"/>
  <c r="F211"/>
  <c r="F208"/>
  <c r="F205"/>
  <c r="F202"/>
  <c r="F196"/>
  <c r="F192"/>
  <c r="F183"/>
  <c r="F182"/>
  <c r="G179"/>
  <c r="G183" s="1"/>
  <c r="F175"/>
  <c r="F174"/>
  <c r="G171"/>
  <c r="G175" s="1"/>
  <c r="F167"/>
  <c r="G166"/>
  <c r="G163"/>
  <c r="F160"/>
  <c r="F153"/>
  <c r="F242" s="1"/>
  <c r="G150"/>
  <c r="G155" s="1"/>
  <c r="G149"/>
  <c r="G242" s="1"/>
  <c r="G246" s="1"/>
  <c r="F145"/>
  <c r="F142"/>
  <c r="F138"/>
  <c r="G134"/>
  <c r="G130"/>
  <c r="G128"/>
  <c r="F128"/>
  <c r="F123"/>
  <c r="F120"/>
  <c r="F243" s="1"/>
  <c r="H243" s="1"/>
  <c r="F117"/>
  <c r="G113"/>
  <c r="F109"/>
  <c r="F106"/>
  <c r="F102"/>
  <c r="G98"/>
  <c r="G92"/>
  <c r="F87"/>
  <c r="F83"/>
  <c r="F79"/>
  <c r="G76"/>
  <c r="G73"/>
  <c r="G88" s="1"/>
  <c r="G67"/>
  <c r="G68" s="1"/>
  <c r="F63"/>
  <c r="F68" s="1"/>
  <c r="G57"/>
  <c r="G58" s="1"/>
  <c r="F54"/>
  <c r="F58" s="1"/>
  <c r="G50"/>
  <c r="F49"/>
  <c r="G46"/>
  <c r="F43"/>
  <c r="F50" s="1"/>
  <c r="F37"/>
  <c r="G34"/>
  <c r="F34"/>
  <c r="F38" s="1"/>
  <c r="G30"/>
  <c r="G38" s="1"/>
  <c r="F25"/>
  <c r="F22"/>
  <c r="F18"/>
  <c r="G15"/>
  <c r="G26" s="1"/>
  <c r="F10"/>
  <c r="F7"/>
  <c r="F154" l="1"/>
  <c r="F155" s="1"/>
  <c r="F222"/>
  <c r="G167"/>
  <c r="F88"/>
  <c r="F26"/>
  <c r="G146"/>
  <c r="H244"/>
  <c r="F246"/>
  <c r="H242"/>
  <c r="F146"/>
  <c r="F121"/>
</calcChain>
</file>

<file path=xl/sharedStrings.xml><?xml version="1.0" encoding="utf-8"?>
<sst xmlns="http://schemas.openxmlformats.org/spreadsheetml/2006/main" count="438" uniqueCount="164">
  <si>
    <t>TRANSPOSIÇÃO DE RECURSOS</t>
  </si>
  <si>
    <t>Projeto/Atividade</t>
  </si>
  <si>
    <t>Especificaçao</t>
  </si>
  <si>
    <t>Esfera</t>
  </si>
  <si>
    <t>Natureza da Despesa</t>
  </si>
  <si>
    <t>Fonte de Recurso</t>
  </si>
  <si>
    <t>Transpõe</t>
  </si>
  <si>
    <t>Realoca</t>
  </si>
  <si>
    <t>FUNDAÇÃO CULTURAL DE PORTO VELHO</t>
  </si>
  <si>
    <t>02.21.13.122.007.2.303</t>
  </si>
  <si>
    <t>Administração da unidade</t>
  </si>
  <si>
    <t>FIS</t>
  </si>
  <si>
    <t>3.3.90.14</t>
  </si>
  <si>
    <t>01.00</t>
  </si>
  <si>
    <t>3.3.90.39</t>
  </si>
  <si>
    <t>4.4.90.52</t>
  </si>
  <si>
    <t>Subtotal</t>
  </si>
  <si>
    <t>02.21.13.128.007.2.064</t>
  </si>
  <si>
    <t>Capacitação de Serviços  da Funcultural</t>
  </si>
  <si>
    <t>02.21.13.392.047.2.073</t>
  </si>
  <si>
    <t>Promoção de Eventos Turisticos, Culturais, Artisticos e</t>
  </si>
  <si>
    <t>Folclorico</t>
  </si>
  <si>
    <t>3.3.50.43</t>
  </si>
  <si>
    <t>02.21.13.392.047.2.081</t>
  </si>
  <si>
    <t>Implantação de Espaços Culturais</t>
  </si>
  <si>
    <t>02.21.13.392.190.1.017</t>
  </si>
  <si>
    <t>Criação de Núcleo de Produção Multidisciplinar</t>
  </si>
  <si>
    <t>02.21.13.392.190.1.019</t>
  </si>
  <si>
    <t>Formação Básica de Agentes Culturais</t>
  </si>
  <si>
    <t>TOTAL</t>
  </si>
  <si>
    <t>CONTROLADORIA GERAL DO MUNICIPIO</t>
  </si>
  <si>
    <t>03.01.04.122.007.2.217</t>
  </si>
  <si>
    <t>Remuneração de Pessoal Ativo e Encargos Sociais</t>
  </si>
  <si>
    <t>3.1.90.16</t>
  </si>
  <si>
    <t>03.01.04.122.007.2.183</t>
  </si>
  <si>
    <t>Manutenção da Controladoria</t>
  </si>
  <si>
    <t>3.3.90.93</t>
  </si>
  <si>
    <t>03.01.04.124.151.2.488</t>
  </si>
  <si>
    <t>Introdução e manutenção de sistemas de TI</t>
  </si>
  <si>
    <t>3.3.90.35</t>
  </si>
  <si>
    <t>PROCURADORIA GERAL DO MUNICÍPIO</t>
  </si>
  <si>
    <t>04.01.03.122.007.2.001</t>
  </si>
  <si>
    <t>Administração da Unidade</t>
  </si>
  <si>
    <t>04.01.03.122.007.2.217</t>
  </si>
  <si>
    <t>04.01.28.846.000.0.225</t>
  </si>
  <si>
    <t>Sentenças Judiciais - Precatórios</t>
  </si>
  <si>
    <t>3.1.90.91</t>
  </si>
  <si>
    <t>SECRETARIA MUNICIPAL DE FAZENDA</t>
  </si>
  <si>
    <t>06.01.28.846.000.0.077</t>
  </si>
  <si>
    <t>Cuprimento de Sentença Judiciais</t>
  </si>
  <si>
    <t>3.3.90.91</t>
  </si>
  <si>
    <t>06.01.28.846.000.0.138</t>
  </si>
  <si>
    <t>Indenizações  e Ressarcimentos</t>
  </si>
  <si>
    <t>SECRETARIA MUNICIPAL DA SEMAD</t>
  </si>
  <si>
    <t>07.01.04.122.007.2.002</t>
  </si>
  <si>
    <t>Administração Geral das Unidades Administrativos</t>
  </si>
  <si>
    <t>da Prefeitura</t>
  </si>
  <si>
    <t>07.01.04.122.007.2.217</t>
  </si>
  <si>
    <t>3.1.90.94</t>
  </si>
  <si>
    <t>FUNDO MUNICIPAL DE SAÚDE</t>
  </si>
  <si>
    <t xml:space="preserve"> 08.31.10.302.261.2.271</t>
  </si>
  <si>
    <t>Manutenção da Maternidade Pública Municipal Mãe</t>
  </si>
  <si>
    <t>Esperança</t>
  </si>
  <si>
    <t>SEG</t>
  </si>
  <si>
    <t>3.3.90.30</t>
  </si>
  <si>
    <t>01.07</t>
  </si>
  <si>
    <t>08.31.10.301.268.1.120</t>
  </si>
  <si>
    <t>Construção de Unidades de Saúde</t>
  </si>
  <si>
    <t>4.4.90.51</t>
  </si>
  <si>
    <t>08.31.10.301.268.1.128</t>
  </si>
  <si>
    <t>Aparelhamento das Unidades de Saúde</t>
  </si>
  <si>
    <t>08.31.10.301.268.2.302</t>
  </si>
  <si>
    <t>Apoio ao Programa Atenção a Saúde dos Portadores</t>
  </si>
  <si>
    <t>de Hipertensão Arterial e Diabetes Mellitus</t>
  </si>
  <si>
    <t>08.31.10.301.268.2.307</t>
  </si>
  <si>
    <t>Atendimento de Rotina de Prevenção do Câncer Ute-</t>
  </si>
  <si>
    <t>rino e de Mama</t>
  </si>
  <si>
    <t>SECRETARIA MUNICIPAL DA EDUCAÇÃO</t>
  </si>
  <si>
    <t>09.01.12.122.007.2.001</t>
  </si>
  <si>
    <t>01.01</t>
  </si>
  <si>
    <t>3.3.90.36</t>
  </si>
  <si>
    <t>09.01.12.122.007.2.261</t>
  </si>
  <si>
    <t>Remuneração e Encargos Sociais de Pessoal Ocupado</t>
  </si>
  <si>
    <t>em Atividades de Apoio de Técnico-Administrativo</t>
  </si>
  <si>
    <t>3.1.90.11</t>
  </si>
  <si>
    <t>09.01.12.122.007.2.375</t>
  </si>
  <si>
    <t>Contratação de estagiários para atender os progra-</t>
  </si>
  <si>
    <t>mas da SEMED</t>
  </si>
  <si>
    <t>09.01.12.366.020.2.329</t>
  </si>
  <si>
    <t>Aquisição de materiais de consumo e expediente</t>
  </si>
  <si>
    <t>09.01.12.361.111.1.163</t>
  </si>
  <si>
    <t>Contratação de empresa de transporte escolar para</t>
  </si>
  <si>
    <t>atendimento dos alunos das escolas rurais</t>
  </si>
  <si>
    <t>09.01.12.303.116.2.370</t>
  </si>
  <si>
    <t>Suporte à inspeção para acompanhar as ações da</t>
  </si>
  <si>
    <t>saúde do educando</t>
  </si>
  <si>
    <t>09.01.12.361.117.2.222</t>
  </si>
  <si>
    <t>Remuneração e Encargos Sociais de Profissionais</t>
  </si>
  <si>
    <t>do Magistério da Educação Básica</t>
  </si>
  <si>
    <t>01.11</t>
  </si>
  <si>
    <t>09.01.12.361.117.2.261</t>
  </si>
  <si>
    <t>em Atividades de Apoio Técnico</t>
  </si>
  <si>
    <t>3.1.91.13</t>
  </si>
  <si>
    <t>09.01.12.365.189.1.222</t>
  </si>
  <si>
    <t>Construção de prédios para atendimento a pré-esco-</t>
  </si>
  <si>
    <t>la</t>
  </si>
  <si>
    <t>09.01.12.365.189.2.421</t>
  </si>
  <si>
    <t>Assessoramento pedagógico destinados as pré-esco-</t>
  </si>
  <si>
    <t>las</t>
  </si>
  <si>
    <t>09.01.12.365.203.2.352</t>
  </si>
  <si>
    <t>Assessoramento pedagógico às escolas de educação</t>
  </si>
  <si>
    <t>infantil</t>
  </si>
  <si>
    <t>09.01.12.361.231.1.349</t>
  </si>
  <si>
    <t>Implantação da escola integral na área rural</t>
  </si>
  <si>
    <t>SECRETARIA MUNICIPAL DE SERVIÇOS BASICOS</t>
  </si>
  <si>
    <t>10.01.15.122.007.2.217</t>
  </si>
  <si>
    <t>10.01.15.452.015.2.520</t>
  </si>
  <si>
    <t>Atendimento de limpeza em  vias públicas (Varrição,</t>
  </si>
  <si>
    <t>poda, capina,roço e pintura de meio fio).</t>
  </si>
  <si>
    <t>SECRETARIA MUNICIPAL DE OBRAS</t>
  </si>
  <si>
    <t>11.01.15.122.007.2.001</t>
  </si>
  <si>
    <t>11.01.15.122.007.2.217</t>
  </si>
  <si>
    <t>11.01.15.451.075.2.145</t>
  </si>
  <si>
    <t>Manutenção da Malha Viária Pavimentada</t>
  </si>
  <si>
    <t>SECRETARIA MUNICIPAL DE ESPORTES E LAZER</t>
  </si>
  <si>
    <t>13.01.27.122.007.2.001</t>
  </si>
  <si>
    <t>3.3.90.92</t>
  </si>
  <si>
    <t>13.01.27.812.221.1.405</t>
  </si>
  <si>
    <t>Jogos Interativos</t>
  </si>
  <si>
    <t>SECRETARIA MUNICIPAL DE TRANSPORTES E TRÂNSITO</t>
  </si>
  <si>
    <t>14.01.04.122.007.2.001</t>
  </si>
  <si>
    <t>14.01.04.122.007.2.217</t>
  </si>
  <si>
    <t>SECRETARIA MUNICIPAL DE AGRICULTURA E ABASTE-</t>
  </si>
  <si>
    <t>CIMENTO</t>
  </si>
  <si>
    <t>15.01.20.122.007.2.001</t>
  </si>
  <si>
    <t>3.3.90.33</t>
  </si>
  <si>
    <t>15.01.20.605.025.2.286</t>
  </si>
  <si>
    <t>Transporte da Produção Agrícola</t>
  </si>
  <si>
    <t>15.01.20.122.167.2.595</t>
  </si>
  <si>
    <t>Combate a comercialização de produtos não cadas-</t>
  </si>
  <si>
    <t>trados no sistema de inspeção</t>
  </si>
  <si>
    <t>15.01.20.602.171.2.596</t>
  </si>
  <si>
    <t>Implantação de Tanques Escavados</t>
  </si>
  <si>
    <t>15.01.20.602.171.2.597</t>
  </si>
  <si>
    <t>Aquisição de tanques redes</t>
  </si>
  <si>
    <t>15.01.20.602.171.2.598</t>
  </si>
  <si>
    <t>Fomentar a cadeia produtiva da cafeicultura</t>
  </si>
  <si>
    <t>15.01.20.601.173.2.599</t>
  </si>
  <si>
    <t>15.01.20.602.173.2.600</t>
  </si>
  <si>
    <t xml:space="preserve">Fomentar a cadeira produtiva da bovinocultura </t>
  </si>
  <si>
    <t>leiteira</t>
  </si>
  <si>
    <t>15.01.20.782.240.1.004</t>
  </si>
  <si>
    <t>Ampliação e Recuperação de Estradas Vicinais</t>
  </si>
  <si>
    <t>SECRETARIA MUNICIPAL DE DESENVOLVIMENTO SÓCIO-</t>
  </si>
  <si>
    <t>ECONÔMICO</t>
  </si>
  <si>
    <t>17.01.04.122.007.2.001</t>
  </si>
  <si>
    <t>17.01.04.122.007.2.217</t>
  </si>
  <si>
    <t>17.01.04.306.007.2.042</t>
  </si>
  <si>
    <t>Auxílio-Alimentação</t>
  </si>
  <si>
    <t>3.3.90.46</t>
  </si>
  <si>
    <t>17.01.15.451.275.1.473</t>
  </si>
  <si>
    <t>Urbanização e manutenção dos espaços públicos do</t>
  </si>
  <si>
    <t>município de Porto Velho e Distritos</t>
  </si>
  <si>
    <t>TOTAL GERAL</t>
  </si>
</sst>
</file>

<file path=xl/styles.xml><?xml version="1.0" encoding="utf-8"?>
<styleSheet xmlns="http://schemas.openxmlformats.org/spreadsheetml/2006/main">
  <numFmts count="2">
    <numFmt numFmtId="164" formatCode="_ * #,##0.00_ ;_ * \-#,##0.00_ ;_ * \-??_ ;_ @_ "/>
    <numFmt numFmtId="165" formatCode="#,##0.00_ ;\-#,##0.00\ "/>
  </numFmts>
  <fonts count="7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8"/>
      <color indexed="56"/>
      <name val="Cambri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3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Font="1"/>
    <xf numFmtId="39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4" fontId="1" fillId="0" borderId="0" xfId="1" applyNumberFormat="1" applyFont="1" applyFill="1" applyBorder="1" applyAlignment="1" applyProtection="1">
      <alignment horizontal="center" vertical="center" wrapText="1"/>
    </xf>
    <xf numFmtId="39" fontId="4" fillId="0" borderId="0" xfId="1" applyNumberFormat="1" applyFont="1" applyFill="1" applyBorder="1" applyAlignment="1" applyProtection="1"/>
    <xf numFmtId="4" fontId="2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 vertical="center"/>
    </xf>
    <xf numFmtId="39" fontId="5" fillId="0" borderId="0" xfId="1" applyNumberFormat="1" applyFont="1" applyFill="1" applyBorder="1" applyAlignment="1" applyProtection="1"/>
    <xf numFmtId="39" fontId="2" fillId="0" borderId="0" xfId="0" applyNumberFormat="1" applyFont="1" applyBorder="1" applyAlignment="1">
      <alignment horizontal="right" vertical="center"/>
    </xf>
    <xf numFmtId="164" fontId="4" fillId="0" borderId="0" xfId="1" applyFont="1" applyFill="1" applyBorder="1" applyAlignment="1" applyProtection="1"/>
    <xf numFmtId="0" fontId="5" fillId="0" borderId="0" xfId="0" applyFont="1" applyBorder="1" applyAlignment="1">
      <alignment horizontal="center" vertical="center" wrapText="1"/>
    </xf>
    <xf numFmtId="39" fontId="5" fillId="0" borderId="0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165" fontId="0" fillId="0" borderId="0" xfId="0" applyNumberFormat="1"/>
    <xf numFmtId="0" fontId="5" fillId="0" borderId="0" xfId="0" applyFont="1" applyBorder="1" applyAlignment="1">
      <alignment horizontal="left" vertical="center" wrapText="1"/>
    </xf>
    <xf numFmtId="39" fontId="4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39" fontId="0" fillId="0" borderId="0" xfId="0" applyNumberFormat="1"/>
  </cellXfs>
  <cellStyles count="5">
    <cellStyle name="Normal" xfId="0" builtinId="0"/>
    <cellStyle name="Separador de milhares" xfId="1" builtinId="3"/>
    <cellStyle name="Título 5" xfId="2"/>
    <cellStyle name="Título 6" xfId="3"/>
    <cellStyle name="Título 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4"/>
  <sheetViews>
    <sheetView tabSelected="1" view="pageBreakPreview" topLeftCell="A220" zoomScale="75" zoomScaleSheetLayoutView="75" workbookViewId="0">
      <selection activeCell="G240" sqref="G240"/>
    </sheetView>
  </sheetViews>
  <sheetFormatPr defaultRowHeight="15"/>
  <cols>
    <col min="1" max="1" width="24.42578125" customWidth="1"/>
    <col min="2" max="2" width="48.85546875" customWidth="1"/>
    <col min="3" max="3" width="12" customWidth="1"/>
    <col min="4" max="4" width="15.42578125" customWidth="1"/>
    <col min="5" max="5" width="11.28515625" customWidth="1"/>
    <col min="6" max="6" width="19.28515625" style="28" customWidth="1"/>
    <col min="7" max="7" width="19.28515625" customWidth="1"/>
    <col min="8" max="8" width="10.85546875" bestFit="1" customWidth="1"/>
  </cols>
  <sheetData>
    <row r="1" spans="1:7">
      <c r="A1" t="s">
        <v>0</v>
      </c>
      <c r="B1" s="1"/>
      <c r="C1" s="1"/>
      <c r="D1" s="1"/>
      <c r="E1" s="1"/>
      <c r="F1" s="2"/>
      <c r="G1" s="1"/>
    </row>
    <row r="2" spans="1:7" ht="31.5" customHeigh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</row>
    <row r="3" spans="1:7" ht="15.75" customHeight="1">
      <c r="A3" s="7"/>
      <c r="B3" s="8" t="s">
        <v>8</v>
      </c>
      <c r="C3" s="9"/>
      <c r="D3" s="9"/>
      <c r="E3" s="10"/>
      <c r="F3" s="11"/>
      <c r="G3" s="11"/>
    </row>
    <row r="4" spans="1:7" ht="15.75" customHeight="1">
      <c r="A4" s="12" t="s">
        <v>9</v>
      </c>
      <c r="B4" s="7" t="s">
        <v>10</v>
      </c>
      <c r="C4" s="10" t="s">
        <v>11</v>
      </c>
      <c r="D4" s="10" t="s">
        <v>12</v>
      </c>
      <c r="E4" s="13" t="s">
        <v>13</v>
      </c>
      <c r="F4" s="14">
        <v>25000</v>
      </c>
      <c r="G4" s="11"/>
    </row>
    <row r="5" spans="1:7" ht="15.75" customHeight="1">
      <c r="A5" s="7"/>
      <c r="B5" s="8"/>
      <c r="C5" s="10"/>
      <c r="D5" s="10" t="s">
        <v>14</v>
      </c>
      <c r="E5" s="13" t="s">
        <v>13</v>
      </c>
      <c r="F5" s="14">
        <v>200000</v>
      </c>
      <c r="G5" s="11"/>
    </row>
    <row r="6" spans="1:7" ht="15.75" customHeight="1">
      <c r="A6" s="7"/>
      <c r="B6" s="8"/>
      <c r="C6" s="10"/>
      <c r="D6" s="10" t="s">
        <v>15</v>
      </c>
      <c r="E6" s="13" t="s">
        <v>13</v>
      </c>
      <c r="F6" s="14">
        <v>8000</v>
      </c>
      <c r="G6" s="11"/>
    </row>
    <row r="7" spans="1:7" ht="15.75" customHeight="1">
      <c r="A7" s="7"/>
      <c r="B7" s="8"/>
      <c r="C7" s="10"/>
      <c r="D7" s="9" t="s">
        <v>16</v>
      </c>
      <c r="E7" s="13"/>
      <c r="F7" s="11">
        <f>SUM(F4:F6)</f>
        <v>233000</v>
      </c>
      <c r="G7" s="11"/>
    </row>
    <row r="8" spans="1:7" ht="15.75" customHeight="1">
      <c r="A8" s="12"/>
      <c r="B8" s="8"/>
      <c r="C8" s="10"/>
      <c r="D8" s="9"/>
      <c r="E8" s="13"/>
      <c r="F8" s="11"/>
      <c r="G8" s="11"/>
    </row>
    <row r="9" spans="1:7" ht="15.75" customHeight="1">
      <c r="A9" s="12" t="s">
        <v>17</v>
      </c>
      <c r="B9" s="7" t="s">
        <v>18</v>
      </c>
      <c r="C9" s="13" t="s">
        <v>11</v>
      </c>
      <c r="D9" s="10" t="s">
        <v>14</v>
      </c>
      <c r="E9" s="13" t="s">
        <v>13</v>
      </c>
      <c r="F9" s="14">
        <v>12800</v>
      </c>
      <c r="G9" s="11"/>
    </row>
    <row r="10" spans="1:7" ht="15.75" customHeight="1">
      <c r="A10" s="7"/>
      <c r="B10" s="8"/>
      <c r="C10" s="10"/>
      <c r="D10" s="9" t="s">
        <v>16</v>
      </c>
      <c r="E10" s="9"/>
      <c r="F10" s="11">
        <f>SUM(F9)</f>
        <v>12800</v>
      </c>
      <c r="G10" s="11"/>
    </row>
    <row r="11" spans="1:7" ht="15.75" customHeight="1">
      <c r="A11" s="7"/>
      <c r="B11" s="8"/>
      <c r="C11" s="10"/>
      <c r="D11" s="9"/>
      <c r="E11" s="13"/>
      <c r="F11" s="11"/>
      <c r="G11" s="11"/>
    </row>
    <row r="12" spans="1:7" ht="15.75" customHeight="1">
      <c r="A12" s="12" t="s">
        <v>19</v>
      </c>
      <c r="B12" s="7" t="s">
        <v>20</v>
      </c>
      <c r="C12" s="10"/>
      <c r="D12" s="9"/>
      <c r="E12" s="10"/>
      <c r="F12" s="11"/>
      <c r="G12" s="11"/>
    </row>
    <row r="13" spans="1:7" ht="15.75" customHeight="1">
      <c r="A13" s="7"/>
      <c r="B13" s="7" t="s">
        <v>21</v>
      </c>
      <c r="C13" s="10" t="s">
        <v>11</v>
      </c>
      <c r="D13" s="10" t="s">
        <v>22</v>
      </c>
      <c r="E13" s="13" t="s">
        <v>13</v>
      </c>
      <c r="F13" s="11"/>
      <c r="G13" s="14">
        <v>115500</v>
      </c>
    </row>
    <row r="14" spans="1:7" ht="15.75" customHeight="1">
      <c r="A14" s="7"/>
      <c r="B14" s="8"/>
      <c r="C14" s="10"/>
      <c r="D14" s="10" t="s">
        <v>14</v>
      </c>
      <c r="E14" s="13" t="s">
        <v>13</v>
      </c>
      <c r="F14" s="11"/>
      <c r="G14" s="14">
        <v>272400</v>
      </c>
    </row>
    <row r="15" spans="1:7" ht="15.75" customHeight="1">
      <c r="A15" s="7"/>
      <c r="B15" s="8"/>
      <c r="C15" s="10"/>
      <c r="D15" s="9" t="s">
        <v>16</v>
      </c>
      <c r="E15" s="13"/>
      <c r="F15" s="11"/>
      <c r="G15" s="11">
        <f>SUM(G13:G14)</f>
        <v>387900</v>
      </c>
    </row>
    <row r="16" spans="1:7" ht="15.75" customHeight="1">
      <c r="A16" s="7"/>
      <c r="B16" s="8"/>
      <c r="C16" s="10"/>
      <c r="D16" s="9"/>
      <c r="E16" s="13"/>
      <c r="F16" s="11"/>
      <c r="G16" s="11"/>
    </row>
    <row r="17" spans="1:7" ht="15.75" customHeight="1">
      <c r="A17" s="12" t="s">
        <v>23</v>
      </c>
      <c r="B17" s="7" t="s">
        <v>24</v>
      </c>
      <c r="C17" s="10" t="s">
        <v>11</v>
      </c>
      <c r="D17" s="10" t="s">
        <v>14</v>
      </c>
      <c r="E17" s="13" t="s">
        <v>13</v>
      </c>
      <c r="F17" s="14">
        <v>50000</v>
      </c>
      <c r="G17" s="11"/>
    </row>
    <row r="18" spans="1:7" ht="15.75" customHeight="1">
      <c r="A18" s="7"/>
      <c r="B18" s="8"/>
      <c r="C18" s="10"/>
      <c r="D18" s="10" t="s">
        <v>16</v>
      </c>
      <c r="E18" s="13"/>
      <c r="F18" s="11">
        <f>SUM(F17)</f>
        <v>50000</v>
      </c>
      <c r="G18" s="11"/>
    </row>
    <row r="19" spans="1:7" ht="15.75" customHeight="1">
      <c r="A19" s="7"/>
      <c r="B19" s="8"/>
      <c r="C19" s="10"/>
      <c r="D19" s="9"/>
      <c r="E19" s="13"/>
      <c r="F19" s="11"/>
      <c r="G19" s="11"/>
    </row>
    <row r="20" spans="1:7" ht="15.75" customHeight="1">
      <c r="A20" s="12" t="s">
        <v>25</v>
      </c>
      <c r="B20" s="7" t="s">
        <v>26</v>
      </c>
      <c r="C20" s="10" t="s">
        <v>11</v>
      </c>
      <c r="D20" s="10" t="s">
        <v>14</v>
      </c>
      <c r="E20" s="13" t="s">
        <v>13</v>
      </c>
      <c r="F20" s="14">
        <v>20600</v>
      </c>
      <c r="G20" s="11"/>
    </row>
    <row r="21" spans="1:7" ht="15.75" customHeight="1">
      <c r="A21" s="7"/>
      <c r="B21" s="8"/>
      <c r="C21" s="10"/>
      <c r="D21" s="10" t="s">
        <v>15</v>
      </c>
      <c r="E21" s="13" t="s">
        <v>13</v>
      </c>
      <c r="F21" s="14">
        <v>41500</v>
      </c>
      <c r="G21" s="11"/>
    </row>
    <row r="22" spans="1:7" ht="15.75" customHeight="1">
      <c r="A22" s="7"/>
      <c r="B22" s="8"/>
      <c r="C22" s="10"/>
      <c r="D22" s="9" t="s">
        <v>16</v>
      </c>
      <c r="E22" s="13"/>
      <c r="F22" s="11">
        <f>SUM(F20:F21)</f>
        <v>62100</v>
      </c>
      <c r="G22" s="11"/>
    </row>
    <row r="23" spans="1:7" ht="15.75" customHeight="1">
      <c r="A23" s="7"/>
      <c r="B23" s="8"/>
      <c r="C23" s="10"/>
      <c r="D23" s="9"/>
      <c r="E23" s="13"/>
      <c r="F23" s="11"/>
      <c r="G23" s="11"/>
    </row>
    <row r="24" spans="1:7" ht="15.75" customHeight="1">
      <c r="A24" s="12" t="s">
        <v>27</v>
      </c>
      <c r="B24" s="7" t="s">
        <v>28</v>
      </c>
      <c r="C24" s="10" t="s">
        <v>11</v>
      </c>
      <c r="D24" s="10" t="s">
        <v>14</v>
      </c>
      <c r="E24" s="13" t="s">
        <v>13</v>
      </c>
      <c r="F24" s="14">
        <v>30000</v>
      </c>
      <c r="G24" s="11"/>
    </row>
    <row r="25" spans="1:7" ht="15.75" customHeight="1">
      <c r="A25" s="7"/>
      <c r="B25" s="8"/>
      <c r="C25" s="10"/>
      <c r="D25" s="9" t="s">
        <v>16</v>
      </c>
      <c r="E25" s="13"/>
      <c r="F25" s="11">
        <f>SUM(F24)</f>
        <v>30000</v>
      </c>
      <c r="G25" s="11"/>
    </row>
    <row r="26" spans="1:7" ht="15.75" customHeight="1">
      <c r="A26" s="7"/>
      <c r="B26" s="8"/>
      <c r="C26" s="10"/>
      <c r="D26" s="9" t="s">
        <v>29</v>
      </c>
      <c r="E26" s="13"/>
      <c r="F26" s="11">
        <f>SUMIF(D4:D25,"subtotal",F4:F25)</f>
        <v>387900</v>
      </c>
      <c r="G26" s="11">
        <f>SUMIF(D4:D25,"subtotal",G4:G25)</f>
        <v>387900</v>
      </c>
    </row>
    <row r="27" spans="1:7" ht="15.75" customHeight="1">
      <c r="A27" s="7"/>
      <c r="B27" s="8"/>
      <c r="C27" s="10"/>
      <c r="D27" s="9"/>
      <c r="E27" s="13"/>
      <c r="F27" s="11"/>
      <c r="G27" s="11"/>
    </row>
    <row r="28" spans="1:7" ht="15.75" customHeight="1">
      <c r="A28" s="7"/>
      <c r="B28" s="8" t="s">
        <v>30</v>
      </c>
      <c r="C28" s="10"/>
      <c r="D28" s="9"/>
      <c r="E28" s="13"/>
      <c r="F28" s="11"/>
      <c r="G28" s="11"/>
    </row>
    <row r="29" spans="1:7" ht="15.75" customHeight="1">
      <c r="A29" s="12" t="s">
        <v>31</v>
      </c>
      <c r="B29" s="7" t="s">
        <v>32</v>
      </c>
      <c r="C29" s="10" t="s">
        <v>11</v>
      </c>
      <c r="D29" s="10" t="s">
        <v>33</v>
      </c>
      <c r="E29" s="13" t="s">
        <v>13</v>
      </c>
      <c r="F29" s="11"/>
      <c r="G29" s="14">
        <v>4000</v>
      </c>
    </row>
    <row r="30" spans="1:7" ht="15.75" customHeight="1">
      <c r="A30" s="7"/>
      <c r="B30" s="8"/>
      <c r="C30" s="10"/>
      <c r="D30" s="9" t="s">
        <v>16</v>
      </c>
      <c r="E30" s="13"/>
      <c r="F30" s="11"/>
      <c r="G30" s="11">
        <f>SUM(G29)</f>
        <v>4000</v>
      </c>
    </row>
    <row r="31" spans="1:7" ht="15.75" customHeight="1">
      <c r="A31" s="7"/>
      <c r="B31" s="8"/>
      <c r="C31" s="9"/>
      <c r="D31" s="9"/>
      <c r="E31" s="13"/>
      <c r="F31" s="11"/>
      <c r="G31" s="11"/>
    </row>
    <row r="32" spans="1:7" ht="15.75" customHeight="1">
      <c r="A32" s="12" t="s">
        <v>34</v>
      </c>
      <c r="B32" s="7" t="s">
        <v>35</v>
      </c>
      <c r="C32" s="10" t="s">
        <v>11</v>
      </c>
      <c r="D32" s="10" t="s">
        <v>12</v>
      </c>
      <c r="E32" s="13" t="s">
        <v>13</v>
      </c>
      <c r="F32" s="14">
        <v>4000</v>
      </c>
      <c r="G32" s="11"/>
    </row>
    <row r="33" spans="1:7" ht="15.75" customHeight="1">
      <c r="A33" s="12"/>
      <c r="B33" s="7"/>
      <c r="C33" s="10"/>
      <c r="D33" s="13" t="s">
        <v>36</v>
      </c>
      <c r="E33" s="13" t="s">
        <v>13</v>
      </c>
      <c r="F33" s="14"/>
      <c r="G33" s="14">
        <v>5600</v>
      </c>
    </row>
    <row r="34" spans="1:7" ht="15.75" customHeight="1">
      <c r="A34" s="7"/>
      <c r="B34" s="8"/>
      <c r="C34" s="9"/>
      <c r="D34" s="9" t="s">
        <v>16</v>
      </c>
      <c r="E34" s="13"/>
      <c r="F34" s="11">
        <f>SUM(F32)</f>
        <v>4000</v>
      </c>
      <c r="G34" s="11">
        <f>SUM(G32:G33)</f>
        <v>5600</v>
      </c>
    </row>
    <row r="35" spans="1:7" ht="15.75" customHeight="1">
      <c r="A35" s="7"/>
      <c r="B35" s="8"/>
      <c r="C35" s="9"/>
      <c r="D35" s="9"/>
      <c r="E35" s="13"/>
      <c r="F35" s="11"/>
      <c r="G35" s="11"/>
    </row>
    <row r="36" spans="1:7" ht="15.75" customHeight="1">
      <c r="A36" s="12" t="s">
        <v>37</v>
      </c>
      <c r="B36" s="12" t="s">
        <v>38</v>
      </c>
      <c r="C36" s="10" t="s">
        <v>11</v>
      </c>
      <c r="D36" s="13" t="s">
        <v>39</v>
      </c>
      <c r="E36" s="13" t="s">
        <v>13</v>
      </c>
      <c r="F36" s="14">
        <v>5600</v>
      </c>
      <c r="G36" s="11"/>
    </row>
    <row r="37" spans="1:7" ht="15.75" customHeight="1">
      <c r="A37" s="7"/>
      <c r="B37" s="8"/>
      <c r="C37" s="10"/>
      <c r="D37" s="9" t="s">
        <v>16</v>
      </c>
      <c r="E37" s="13"/>
      <c r="F37" s="11">
        <f>SUM(F36)</f>
        <v>5600</v>
      </c>
      <c r="G37" s="11"/>
    </row>
    <row r="38" spans="1:7" ht="15.75" customHeight="1">
      <c r="A38" s="7"/>
      <c r="B38" s="8"/>
      <c r="C38" s="9"/>
      <c r="D38" s="9" t="s">
        <v>29</v>
      </c>
      <c r="E38" s="13"/>
      <c r="F38" s="11">
        <f>SUMIF(D29:D37,"subtotal",F29:F37)</f>
        <v>9600</v>
      </c>
      <c r="G38" s="11">
        <f>SUMIF(D29:D34,"subtotal",G29:G34)</f>
        <v>9600</v>
      </c>
    </row>
    <row r="39" spans="1:7" ht="15.75" customHeight="1">
      <c r="A39" s="7"/>
      <c r="B39" s="8"/>
      <c r="C39" s="9"/>
      <c r="D39" s="9"/>
      <c r="E39" s="13"/>
      <c r="F39" s="11"/>
      <c r="G39" s="11"/>
    </row>
    <row r="40" spans="1:7" ht="15.75" customHeight="1">
      <c r="A40" s="7"/>
      <c r="B40" s="8" t="s">
        <v>40</v>
      </c>
      <c r="C40" s="9"/>
      <c r="D40" s="9"/>
      <c r="E40" s="13"/>
      <c r="F40" s="11"/>
      <c r="G40" s="11"/>
    </row>
    <row r="41" spans="1:7" ht="15.75" customHeight="1">
      <c r="A41" s="12" t="s">
        <v>41</v>
      </c>
      <c r="B41" s="7" t="s">
        <v>42</v>
      </c>
      <c r="C41" s="10" t="s">
        <v>11</v>
      </c>
      <c r="D41" s="10" t="s">
        <v>12</v>
      </c>
      <c r="E41" s="13" t="s">
        <v>13</v>
      </c>
      <c r="F41" s="14">
        <v>3000</v>
      </c>
      <c r="G41" s="11"/>
    </row>
    <row r="42" spans="1:7" ht="15.75" customHeight="1">
      <c r="A42" s="7"/>
      <c r="B42" s="8"/>
      <c r="C42" s="9"/>
      <c r="D42" s="10" t="s">
        <v>36</v>
      </c>
      <c r="E42" s="13" t="s">
        <v>13</v>
      </c>
      <c r="F42" s="11"/>
      <c r="G42" s="14">
        <v>40000</v>
      </c>
    </row>
    <row r="43" spans="1:7" ht="15.75" customHeight="1">
      <c r="A43" s="7"/>
      <c r="B43" s="8"/>
      <c r="C43" s="9"/>
      <c r="D43" s="9" t="s">
        <v>16</v>
      </c>
      <c r="E43" s="13"/>
      <c r="F43" s="11">
        <f>SUM(F40:F41)</f>
        <v>3000</v>
      </c>
      <c r="G43" s="11">
        <v>40000</v>
      </c>
    </row>
    <row r="44" spans="1:7" ht="15.75" customHeight="1">
      <c r="A44" s="7"/>
      <c r="B44" s="8"/>
      <c r="C44" s="9"/>
      <c r="D44" s="9"/>
      <c r="E44" s="13"/>
      <c r="F44" s="11"/>
      <c r="G44" s="11"/>
    </row>
    <row r="45" spans="1:7" ht="15.75" customHeight="1">
      <c r="A45" s="12" t="s">
        <v>43</v>
      </c>
      <c r="B45" s="7" t="s">
        <v>32</v>
      </c>
      <c r="C45" s="10" t="s">
        <v>11</v>
      </c>
      <c r="D45" s="10" t="s">
        <v>33</v>
      </c>
      <c r="E45" s="13" t="s">
        <v>13</v>
      </c>
      <c r="F45" s="11"/>
      <c r="G45" s="14">
        <v>3000</v>
      </c>
    </row>
    <row r="46" spans="1:7" ht="15.75" customHeight="1">
      <c r="A46" s="12"/>
      <c r="B46" s="8"/>
      <c r="C46" s="9"/>
      <c r="D46" s="9" t="s">
        <v>16</v>
      </c>
      <c r="E46" s="13"/>
      <c r="F46" s="11"/>
      <c r="G46" s="11">
        <f>SUM(G45)</f>
        <v>3000</v>
      </c>
    </row>
    <row r="47" spans="1:7" ht="15.75" customHeight="1">
      <c r="A47" s="12"/>
      <c r="B47" s="8"/>
      <c r="C47" s="9"/>
      <c r="D47" s="9"/>
      <c r="E47" s="13"/>
      <c r="F47" s="11"/>
      <c r="G47" s="11"/>
    </row>
    <row r="48" spans="1:7" ht="15.75" customHeight="1">
      <c r="A48" s="12" t="s">
        <v>44</v>
      </c>
      <c r="B48" s="7" t="s">
        <v>45</v>
      </c>
      <c r="C48" s="10" t="s">
        <v>11</v>
      </c>
      <c r="D48" s="10" t="s">
        <v>46</v>
      </c>
      <c r="E48" s="13" t="s">
        <v>13</v>
      </c>
      <c r="F48" s="14">
        <v>40000</v>
      </c>
      <c r="G48" s="11"/>
    </row>
    <row r="49" spans="1:7" ht="15.75" customHeight="1">
      <c r="A49" s="12"/>
      <c r="B49" s="8"/>
      <c r="C49" s="9"/>
      <c r="D49" s="9" t="s">
        <v>16</v>
      </c>
      <c r="E49" s="13"/>
      <c r="F49" s="11">
        <f>SUM(F48)</f>
        <v>40000</v>
      </c>
      <c r="G49" s="11"/>
    </row>
    <row r="50" spans="1:7" ht="15.75" customHeight="1">
      <c r="A50" s="12"/>
      <c r="B50" s="8"/>
      <c r="C50" s="9"/>
      <c r="D50" s="9" t="s">
        <v>29</v>
      </c>
      <c r="E50" s="13"/>
      <c r="F50" s="11">
        <f>SUMIF(D41:D49,"subtotal",F41:F49)</f>
        <v>43000</v>
      </c>
      <c r="G50" s="11">
        <f>SUMIF(D41:D49,"subtotal",G41:G49)</f>
        <v>43000</v>
      </c>
    </row>
    <row r="51" spans="1:7" ht="15.75" customHeight="1">
      <c r="A51" s="12"/>
      <c r="B51" s="8"/>
      <c r="C51" s="9"/>
      <c r="D51" s="9"/>
      <c r="E51" s="13"/>
      <c r="F51" s="11"/>
      <c r="G51" s="11"/>
    </row>
    <row r="52" spans="1:7" ht="15.75" customHeight="1">
      <c r="A52" s="12"/>
      <c r="B52" s="8" t="s">
        <v>47</v>
      </c>
      <c r="C52" s="9"/>
      <c r="D52" s="9"/>
      <c r="E52" s="13"/>
      <c r="F52" s="11"/>
      <c r="G52" s="11"/>
    </row>
    <row r="53" spans="1:7" ht="15.75" customHeight="1">
      <c r="A53" s="12" t="s">
        <v>48</v>
      </c>
      <c r="B53" s="7" t="s">
        <v>49</v>
      </c>
      <c r="C53" s="10" t="s">
        <v>11</v>
      </c>
      <c r="D53" s="10" t="s">
        <v>50</v>
      </c>
      <c r="E53" s="13" t="s">
        <v>13</v>
      </c>
      <c r="F53" s="14">
        <v>20000</v>
      </c>
      <c r="G53" s="11"/>
    </row>
    <row r="54" spans="1:7" ht="15.75" customHeight="1">
      <c r="A54" s="12"/>
      <c r="B54" s="8"/>
      <c r="C54" s="9"/>
      <c r="D54" s="9" t="s">
        <v>16</v>
      </c>
      <c r="E54" s="13"/>
      <c r="F54" s="11">
        <f>SUM(F53)</f>
        <v>20000</v>
      </c>
      <c r="G54" s="11"/>
    </row>
    <row r="55" spans="1:7" ht="15.75" customHeight="1">
      <c r="A55" s="12"/>
      <c r="B55" s="8"/>
      <c r="C55" s="9"/>
      <c r="D55" s="9"/>
      <c r="E55" s="13"/>
      <c r="F55" s="11"/>
      <c r="G55" s="11"/>
    </row>
    <row r="56" spans="1:7" ht="15.75" customHeight="1">
      <c r="A56" s="12" t="s">
        <v>51</v>
      </c>
      <c r="B56" s="7" t="s">
        <v>52</v>
      </c>
      <c r="C56" s="10" t="s">
        <v>11</v>
      </c>
      <c r="D56" s="10" t="s">
        <v>36</v>
      </c>
      <c r="E56" s="13" t="s">
        <v>13</v>
      </c>
      <c r="F56" s="11"/>
      <c r="G56" s="14">
        <v>20000</v>
      </c>
    </row>
    <row r="57" spans="1:7" ht="15.75" customHeight="1">
      <c r="A57" s="12"/>
      <c r="B57" s="8"/>
      <c r="C57" s="9"/>
      <c r="D57" s="9" t="s">
        <v>16</v>
      </c>
      <c r="E57" s="13"/>
      <c r="F57" s="11"/>
      <c r="G57" s="11">
        <f>SUM(G56)</f>
        <v>20000</v>
      </c>
    </row>
    <row r="58" spans="1:7" ht="15.75" customHeight="1">
      <c r="A58" s="12"/>
      <c r="B58" s="8"/>
      <c r="C58" s="9"/>
      <c r="D58" s="9" t="s">
        <v>29</v>
      </c>
      <c r="E58" s="13"/>
      <c r="F58" s="11">
        <f>SUMIF(D53:D57,"subtotal",F53:F57)</f>
        <v>20000</v>
      </c>
      <c r="G58" s="11">
        <f>SUMIF(D53:D57,"subtotal",G53:G57)</f>
        <v>20000</v>
      </c>
    </row>
    <row r="59" spans="1:7" ht="15.75" customHeight="1">
      <c r="A59" s="12"/>
      <c r="B59" s="8"/>
      <c r="C59" s="9"/>
      <c r="D59" s="9"/>
      <c r="E59" s="13"/>
      <c r="F59" s="11"/>
      <c r="G59" s="11"/>
    </row>
    <row r="60" spans="1:7" ht="15.75" customHeight="1">
      <c r="A60" s="12"/>
      <c r="B60" s="8" t="s">
        <v>53</v>
      </c>
      <c r="C60" s="9"/>
      <c r="D60" s="9"/>
      <c r="E60" s="13"/>
      <c r="F60" s="11"/>
      <c r="G60" s="11"/>
    </row>
    <row r="61" spans="1:7" ht="15.75" customHeight="1">
      <c r="A61" s="12" t="s">
        <v>54</v>
      </c>
      <c r="B61" s="12" t="s">
        <v>55</v>
      </c>
      <c r="C61" s="9"/>
      <c r="D61" s="9"/>
      <c r="E61" s="13"/>
      <c r="F61" s="11"/>
      <c r="G61" s="11"/>
    </row>
    <row r="62" spans="1:7" ht="15.75" customHeight="1">
      <c r="A62" s="12"/>
      <c r="B62" s="7" t="s">
        <v>56</v>
      </c>
      <c r="C62" s="10" t="s">
        <v>11</v>
      </c>
      <c r="D62" s="10" t="s">
        <v>14</v>
      </c>
      <c r="E62" s="13" t="s">
        <v>13</v>
      </c>
      <c r="F62" s="14">
        <v>221200</v>
      </c>
      <c r="G62" s="11"/>
    </row>
    <row r="63" spans="1:7" ht="15.75" customHeight="1">
      <c r="A63" s="12"/>
      <c r="B63" s="8"/>
      <c r="C63" s="9"/>
      <c r="D63" s="9" t="s">
        <v>16</v>
      </c>
      <c r="E63" s="13"/>
      <c r="F63" s="11">
        <f>SUM(F62)</f>
        <v>221200</v>
      </c>
      <c r="G63" s="11"/>
    </row>
    <row r="64" spans="1:7" ht="15.75" customHeight="1">
      <c r="A64" s="12"/>
      <c r="B64" s="8"/>
      <c r="C64" s="9"/>
      <c r="D64" s="9"/>
      <c r="E64" s="13"/>
      <c r="F64" s="11"/>
      <c r="G64" s="11"/>
    </row>
    <row r="65" spans="1:7" ht="15.75" customHeight="1">
      <c r="A65" s="12" t="s">
        <v>57</v>
      </c>
      <c r="B65" s="7" t="s">
        <v>32</v>
      </c>
      <c r="C65" s="10" t="s">
        <v>11</v>
      </c>
      <c r="D65" s="10" t="s">
        <v>58</v>
      </c>
      <c r="E65" s="13" t="s">
        <v>13</v>
      </c>
      <c r="F65" s="11"/>
      <c r="G65" s="14">
        <v>170000</v>
      </c>
    </row>
    <row r="66" spans="1:7" ht="15.75" customHeight="1">
      <c r="A66" s="12"/>
      <c r="B66" s="8"/>
      <c r="C66" s="9"/>
      <c r="D66" s="10" t="s">
        <v>36</v>
      </c>
      <c r="E66" s="13" t="s">
        <v>13</v>
      </c>
      <c r="F66" s="11"/>
      <c r="G66" s="14">
        <v>51200</v>
      </c>
    </row>
    <row r="67" spans="1:7" ht="15.75" customHeight="1">
      <c r="A67" s="12"/>
      <c r="B67" s="8"/>
      <c r="C67" s="9"/>
      <c r="D67" s="9" t="s">
        <v>16</v>
      </c>
      <c r="E67" s="13"/>
      <c r="F67" s="11"/>
      <c r="G67" s="11">
        <f>SUM(G65:G66)</f>
        <v>221200</v>
      </c>
    </row>
    <row r="68" spans="1:7" ht="15.75" customHeight="1">
      <c r="A68" s="12"/>
      <c r="B68" s="8"/>
      <c r="C68" s="9"/>
      <c r="D68" s="9" t="s">
        <v>29</v>
      </c>
      <c r="E68" s="13"/>
      <c r="F68" s="11">
        <f>SUMIF(D62:D67,"subtotal",F62:F67)</f>
        <v>221200</v>
      </c>
      <c r="G68" s="11">
        <f>SUMIF(D62:D67,"subtotal",G62:G67)</f>
        <v>221200</v>
      </c>
    </row>
    <row r="69" spans="1:7" ht="15.75" customHeight="1">
      <c r="A69" s="12"/>
      <c r="B69" s="8"/>
      <c r="C69" s="9"/>
      <c r="D69" s="9"/>
      <c r="E69" s="13"/>
      <c r="F69" s="11"/>
      <c r="G69" s="11"/>
    </row>
    <row r="70" spans="1:7" ht="15.75" customHeight="1">
      <c r="A70" s="12"/>
      <c r="B70" s="8" t="s">
        <v>59</v>
      </c>
      <c r="C70" s="9"/>
      <c r="D70" s="9"/>
      <c r="E70" s="13"/>
      <c r="F70" s="11"/>
      <c r="G70" s="11"/>
    </row>
    <row r="71" spans="1:7" ht="15.75" customHeight="1">
      <c r="A71" s="12" t="s">
        <v>60</v>
      </c>
      <c r="B71" s="12" t="s">
        <v>61</v>
      </c>
      <c r="C71" s="9"/>
      <c r="D71" s="9"/>
      <c r="E71" s="13"/>
      <c r="F71" s="11"/>
      <c r="G71" s="11"/>
    </row>
    <row r="72" spans="1:7" ht="15.75" customHeight="1">
      <c r="A72" s="12"/>
      <c r="B72" s="12" t="s">
        <v>62</v>
      </c>
      <c r="C72" s="10" t="s">
        <v>63</v>
      </c>
      <c r="D72" s="13" t="s">
        <v>64</v>
      </c>
      <c r="E72" s="13" t="s">
        <v>65</v>
      </c>
      <c r="F72" s="11"/>
      <c r="G72" s="14">
        <v>196000</v>
      </c>
    </row>
    <row r="73" spans="1:7" ht="15.75" customHeight="1">
      <c r="A73" s="12"/>
      <c r="B73" s="8"/>
      <c r="C73" s="9"/>
      <c r="D73" s="9" t="s">
        <v>16</v>
      </c>
      <c r="E73" s="13"/>
      <c r="F73" s="11"/>
      <c r="G73" s="11">
        <f>SUM(G72)</f>
        <v>196000</v>
      </c>
    </row>
    <row r="74" spans="1:7" ht="15.75" customHeight="1">
      <c r="A74" s="12"/>
      <c r="B74" s="8"/>
      <c r="C74" s="9"/>
      <c r="D74" s="9"/>
      <c r="E74" s="13"/>
      <c r="F74" s="11"/>
      <c r="G74" s="11"/>
    </row>
    <row r="75" spans="1:7" ht="15.75" customHeight="1">
      <c r="A75" s="12" t="s">
        <v>66</v>
      </c>
      <c r="B75" s="12" t="s">
        <v>67</v>
      </c>
      <c r="C75" s="10" t="s">
        <v>63</v>
      </c>
      <c r="D75" s="13" t="s">
        <v>68</v>
      </c>
      <c r="E75" s="13" t="s">
        <v>65</v>
      </c>
      <c r="F75" s="14"/>
      <c r="G75" s="14">
        <v>86906.559999999998</v>
      </c>
    </row>
    <row r="76" spans="1:7" ht="15.75" customHeight="1">
      <c r="A76" s="12"/>
      <c r="B76" s="8"/>
      <c r="C76" s="9"/>
      <c r="D76" s="9" t="s">
        <v>16</v>
      </c>
      <c r="E76" s="13"/>
      <c r="F76" s="11"/>
      <c r="G76" s="11">
        <f>SUM(G75)</f>
        <v>86906.559999999998</v>
      </c>
    </row>
    <row r="77" spans="1:7" ht="15.75" customHeight="1">
      <c r="A77" s="12"/>
      <c r="B77" s="8"/>
      <c r="C77" s="9"/>
      <c r="D77" s="9"/>
      <c r="E77" s="13"/>
      <c r="F77" s="11"/>
      <c r="G77" s="11"/>
    </row>
    <row r="78" spans="1:7" ht="15.75" customHeight="1">
      <c r="A78" s="12" t="s">
        <v>69</v>
      </c>
      <c r="B78" s="12" t="s">
        <v>70</v>
      </c>
      <c r="C78" s="10" t="s">
        <v>63</v>
      </c>
      <c r="D78" s="13" t="s">
        <v>15</v>
      </c>
      <c r="E78" s="13" t="s">
        <v>65</v>
      </c>
      <c r="F78" s="14">
        <v>86906.559999999998</v>
      </c>
      <c r="G78" s="14"/>
    </row>
    <row r="79" spans="1:7" ht="15.75" customHeight="1">
      <c r="A79" s="12"/>
      <c r="B79" s="8"/>
      <c r="C79" s="9"/>
      <c r="D79" s="9" t="s">
        <v>16</v>
      </c>
      <c r="E79" s="13"/>
      <c r="F79" s="11">
        <f>SUM(F78)</f>
        <v>86906.559999999998</v>
      </c>
      <c r="G79" s="11"/>
    </row>
    <row r="80" spans="1:7" ht="15.75" customHeight="1">
      <c r="A80" s="12"/>
      <c r="B80" s="8"/>
      <c r="C80" s="9"/>
      <c r="D80" s="9"/>
      <c r="E80" s="13"/>
      <c r="F80" s="11"/>
      <c r="G80" s="11"/>
    </row>
    <row r="81" spans="1:7" ht="15.75" customHeight="1">
      <c r="A81" s="12" t="s">
        <v>71</v>
      </c>
      <c r="B81" s="12" t="s">
        <v>72</v>
      </c>
      <c r="C81" s="9"/>
      <c r="D81" s="9"/>
      <c r="E81" s="13"/>
      <c r="F81" s="11"/>
      <c r="G81" s="11"/>
    </row>
    <row r="82" spans="1:7" ht="15.75" customHeight="1">
      <c r="A82" s="12"/>
      <c r="B82" s="12" t="s">
        <v>73</v>
      </c>
      <c r="C82" s="10" t="s">
        <v>63</v>
      </c>
      <c r="D82" s="13" t="s">
        <v>64</v>
      </c>
      <c r="E82" s="13" t="s">
        <v>65</v>
      </c>
      <c r="F82" s="14">
        <v>100000</v>
      </c>
      <c r="G82" s="11"/>
    </row>
    <row r="83" spans="1:7" ht="15.75" customHeight="1">
      <c r="A83" s="12"/>
      <c r="B83" s="8"/>
      <c r="C83" s="9"/>
      <c r="D83" s="9" t="s">
        <v>16</v>
      </c>
      <c r="E83" s="13"/>
      <c r="F83" s="11">
        <f>SUM(F82)</f>
        <v>100000</v>
      </c>
      <c r="G83" s="11"/>
    </row>
    <row r="84" spans="1:7" ht="15.75" customHeight="1">
      <c r="A84" s="12"/>
      <c r="B84" s="8"/>
      <c r="C84" s="9"/>
      <c r="D84" s="9"/>
      <c r="E84" s="13"/>
      <c r="F84" s="11"/>
      <c r="G84" s="11"/>
    </row>
    <row r="85" spans="1:7" ht="15.75" customHeight="1">
      <c r="A85" s="12" t="s">
        <v>74</v>
      </c>
      <c r="B85" s="12" t="s">
        <v>75</v>
      </c>
      <c r="C85" s="9"/>
      <c r="D85" s="9"/>
      <c r="E85" s="13"/>
      <c r="F85" s="11"/>
      <c r="G85" s="11"/>
    </row>
    <row r="86" spans="1:7" ht="15.75" customHeight="1">
      <c r="A86" s="12"/>
      <c r="B86" s="12" t="s">
        <v>76</v>
      </c>
      <c r="C86" s="10" t="s">
        <v>63</v>
      </c>
      <c r="D86" s="13" t="s">
        <v>64</v>
      </c>
      <c r="E86" s="13" t="s">
        <v>65</v>
      </c>
      <c r="F86" s="14">
        <v>96000</v>
      </c>
      <c r="G86" s="11"/>
    </row>
    <row r="87" spans="1:7" ht="15.75" customHeight="1">
      <c r="A87" s="12"/>
      <c r="B87" s="8"/>
      <c r="C87" s="9"/>
      <c r="D87" s="9" t="s">
        <v>16</v>
      </c>
      <c r="E87" s="13"/>
      <c r="F87" s="11">
        <f>SUM(F86)</f>
        <v>96000</v>
      </c>
      <c r="G87" s="11"/>
    </row>
    <row r="88" spans="1:7" ht="15.75" customHeight="1">
      <c r="A88" s="12"/>
      <c r="B88" s="8"/>
      <c r="C88" s="9"/>
      <c r="D88" s="9" t="s">
        <v>29</v>
      </c>
      <c r="E88" s="13"/>
      <c r="F88" s="11">
        <f>SUMIF(D72:D87,"subtotal",F72:F87)</f>
        <v>282906.56</v>
      </c>
      <c r="G88" s="11">
        <f>SUMIF(D72:D87,"subtotal",G72:G87)</f>
        <v>282906.56</v>
      </c>
    </row>
    <row r="89" spans="1:7" ht="15.75" customHeight="1">
      <c r="A89" s="7"/>
      <c r="B89" s="8"/>
      <c r="C89" s="9"/>
      <c r="D89" s="9"/>
      <c r="E89" s="10"/>
      <c r="F89" s="11"/>
      <c r="G89" s="11"/>
    </row>
    <row r="90" spans="1:7" ht="15.75" customHeight="1">
      <c r="A90" s="7"/>
      <c r="B90" s="8" t="s">
        <v>77</v>
      </c>
      <c r="C90" s="9"/>
      <c r="D90" s="9"/>
      <c r="E90" s="10"/>
      <c r="F90" s="11"/>
      <c r="G90" s="11"/>
    </row>
    <row r="91" spans="1:7" ht="15.75" customHeight="1">
      <c r="A91" s="12" t="s">
        <v>78</v>
      </c>
      <c r="B91" s="7" t="s">
        <v>42</v>
      </c>
      <c r="C91" s="10" t="s">
        <v>11</v>
      </c>
      <c r="D91" s="13" t="s">
        <v>12</v>
      </c>
      <c r="E91" s="13" t="s">
        <v>13</v>
      </c>
      <c r="F91" s="11"/>
      <c r="G91" s="14">
        <v>50000</v>
      </c>
    </row>
    <row r="92" spans="1:7" ht="15.75" customHeight="1">
      <c r="A92" s="7"/>
      <c r="B92" s="8"/>
      <c r="C92" s="9"/>
      <c r="D92" s="9" t="s">
        <v>16</v>
      </c>
      <c r="E92" s="10"/>
      <c r="F92" s="11"/>
      <c r="G92" s="11">
        <f>SUM(G91)</f>
        <v>50000</v>
      </c>
    </row>
    <row r="93" spans="1:7" ht="15.75" customHeight="1">
      <c r="A93" s="7"/>
      <c r="B93" s="8"/>
      <c r="C93" s="9"/>
      <c r="D93" s="10" t="s">
        <v>58</v>
      </c>
      <c r="E93" s="13" t="s">
        <v>79</v>
      </c>
      <c r="F93" s="11"/>
      <c r="G93" s="14">
        <v>175000</v>
      </c>
    </row>
    <row r="94" spans="1:7" ht="15.75" customHeight="1">
      <c r="A94" s="12"/>
      <c r="B94" s="7"/>
      <c r="C94" s="10"/>
      <c r="D94" s="13" t="s">
        <v>12</v>
      </c>
      <c r="E94" s="13" t="s">
        <v>79</v>
      </c>
      <c r="F94" s="11"/>
      <c r="G94" s="14">
        <v>37150</v>
      </c>
    </row>
    <row r="95" spans="1:7" ht="15.75" customHeight="1">
      <c r="A95" s="12"/>
      <c r="B95" s="7"/>
      <c r="C95" s="10"/>
      <c r="D95" s="13" t="s">
        <v>80</v>
      </c>
      <c r="E95" s="13" t="s">
        <v>79</v>
      </c>
      <c r="F95" s="11"/>
      <c r="G95" s="14">
        <v>20000</v>
      </c>
    </row>
    <row r="96" spans="1:7" ht="15.75" customHeight="1">
      <c r="A96" s="12"/>
      <c r="B96" s="7"/>
      <c r="C96" s="10"/>
      <c r="D96" s="13" t="s">
        <v>14</v>
      </c>
      <c r="E96" s="13" t="s">
        <v>79</v>
      </c>
      <c r="F96" s="11"/>
      <c r="G96" s="14">
        <v>500000</v>
      </c>
    </row>
    <row r="97" spans="1:7" ht="15.75" customHeight="1">
      <c r="A97" s="12"/>
      <c r="B97" s="7"/>
      <c r="C97" s="10"/>
      <c r="D97" s="10" t="s">
        <v>36</v>
      </c>
      <c r="E97" s="13" t="s">
        <v>79</v>
      </c>
      <c r="F97" s="11"/>
      <c r="G97" s="14">
        <v>98000</v>
      </c>
    </row>
    <row r="98" spans="1:7" ht="15.75" customHeight="1">
      <c r="A98" s="7"/>
      <c r="B98" s="8"/>
      <c r="C98" s="9"/>
      <c r="D98" s="9" t="s">
        <v>16</v>
      </c>
      <c r="E98" s="10"/>
      <c r="F98" s="11"/>
      <c r="G98" s="11">
        <f>SUM(G93:G97)</f>
        <v>830150</v>
      </c>
    </row>
    <row r="99" spans="1:7" ht="15.75" customHeight="1">
      <c r="A99" s="7"/>
      <c r="B99" s="8"/>
      <c r="C99" s="9"/>
      <c r="D99" s="9"/>
      <c r="E99" s="10"/>
      <c r="F99" s="11"/>
      <c r="G99" s="11"/>
    </row>
    <row r="100" spans="1:7" ht="15.75" customHeight="1">
      <c r="A100" s="12" t="s">
        <v>81</v>
      </c>
      <c r="B100" s="12" t="s">
        <v>82</v>
      </c>
      <c r="C100" s="9"/>
      <c r="D100" s="9"/>
      <c r="E100" s="10"/>
      <c r="F100" s="11"/>
      <c r="G100" s="11"/>
    </row>
    <row r="101" spans="1:7" ht="15.75" customHeight="1">
      <c r="A101" s="12"/>
      <c r="B101" s="12" t="s">
        <v>83</v>
      </c>
      <c r="C101" s="10" t="s">
        <v>11</v>
      </c>
      <c r="D101" s="13" t="s">
        <v>84</v>
      </c>
      <c r="E101" s="13" t="s">
        <v>79</v>
      </c>
      <c r="F101" s="14">
        <v>200000</v>
      </c>
      <c r="G101" s="11"/>
    </row>
    <row r="102" spans="1:7" ht="15.75" customHeight="1">
      <c r="A102" s="12"/>
      <c r="B102" s="7"/>
      <c r="C102" s="9"/>
      <c r="D102" s="9" t="s">
        <v>16</v>
      </c>
      <c r="E102" s="10"/>
      <c r="F102" s="15">
        <f>SUM(F101)</f>
        <v>200000</v>
      </c>
      <c r="G102" s="11"/>
    </row>
    <row r="103" spans="1:7" ht="15.75" customHeight="1">
      <c r="A103" s="7"/>
      <c r="B103" s="8"/>
      <c r="C103" s="9"/>
      <c r="D103" s="9"/>
      <c r="E103" s="10"/>
      <c r="F103" s="11"/>
      <c r="G103" s="11"/>
    </row>
    <row r="104" spans="1:7" ht="15.75" customHeight="1">
      <c r="A104" s="12" t="s">
        <v>85</v>
      </c>
      <c r="B104" s="12" t="s">
        <v>86</v>
      </c>
      <c r="C104" s="9"/>
      <c r="D104" s="9"/>
      <c r="E104" s="10"/>
      <c r="F104" s="11"/>
      <c r="G104" s="11"/>
    </row>
    <row r="105" spans="1:7" ht="15.75" customHeight="1">
      <c r="A105" s="7"/>
      <c r="B105" s="12" t="s">
        <v>87</v>
      </c>
      <c r="C105" s="10" t="s">
        <v>11</v>
      </c>
      <c r="D105" s="13" t="s">
        <v>14</v>
      </c>
      <c r="E105" s="13" t="s">
        <v>13</v>
      </c>
      <c r="F105" s="14">
        <v>50000</v>
      </c>
      <c r="G105" s="11"/>
    </row>
    <row r="106" spans="1:7" ht="15.75" customHeight="1">
      <c r="A106" s="7"/>
      <c r="B106" s="8"/>
      <c r="C106" s="9"/>
      <c r="D106" s="9" t="s">
        <v>16</v>
      </c>
      <c r="E106" s="10"/>
      <c r="F106" s="15">
        <f>SUM(F105)</f>
        <v>50000</v>
      </c>
      <c r="G106" s="11"/>
    </row>
    <row r="107" spans="1:7" ht="15.75" customHeight="1">
      <c r="A107" s="7"/>
      <c r="B107" s="8"/>
      <c r="C107" s="9"/>
      <c r="D107" s="9"/>
      <c r="E107" s="10"/>
      <c r="F107" s="15"/>
      <c r="G107" s="11"/>
    </row>
    <row r="108" spans="1:7" ht="15.75" customHeight="1">
      <c r="A108" s="12" t="s">
        <v>88</v>
      </c>
      <c r="B108" s="12" t="s">
        <v>89</v>
      </c>
      <c r="C108" s="10" t="s">
        <v>11</v>
      </c>
      <c r="D108" s="13" t="s">
        <v>12</v>
      </c>
      <c r="E108" s="13" t="s">
        <v>79</v>
      </c>
      <c r="F108" s="14">
        <v>7700</v>
      </c>
      <c r="G108" s="11"/>
    </row>
    <row r="109" spans="1:7" ht="15.75" customHeight="1">
      <c r="A109" s="7"/>
      <c r="B109" s="8"/>
      <c r="C109" s="9"/>
      <c r="D109" s="9" t="s">
        <v>16</v>
      </c>
      <c r="E109" s="10"/>
      <c r="F109" s="15">
        <f>SUM(F108)</f>
        <v>7700</v>
      </c>
      <c r="G109" s="11"/>
    </row>
    <row r="110" spans="1:7" ht="15.75" customHeight="1">
      <c r="A110" s="7"/>
      <c r="B110" s="8"/>
      <c r="C110" s="9"/>
      <c r="D110" s="9"/>
      <c r="E110" s="10"/>
      <c r="F110" s="15"/>
      <c r="G110" s="11"/>
    </row>
    <row r="111" spans="1:7" ht="15.75" customHeight="1">
      <c r="A111" s="12" t="s">
        <v>90</v>
      </c>
      <c r="B111" s="12" t="s">
        <v>91</v>
      </c>
      <c r="C111" s="9"/>
      <c r="D111" s="9"/>
      <c r="E111" s="10"/>
      <c r="F111" s="15"/>
      <c r="G111" s="11"/>
    </row>
    <row r="112" spans="1:7" ht="15.75" customHeight="1">
      <c r="A112" s="7"/>
      <c r="B112" s="12" t="s">
        <v>92</v>
      </c>
      <c r="C112" s="13" t="s">
        <v>11</v>
      </c>
      <c r="D112" s="13" t="s">
        <v>14</v>
      </c>
      <c r="E112" s="13" t="s">
        <v>79</v>
      </c>
      <c r="F112" s="11"/>
      <c r="G112" s="14">
        <v>1700000</v>
      </c>
    </row>
    <row r="113" spans="1:7" ht="15.75" customHeight="1">
      <c r="A113" s="7"/>
      <c r="B113" s="8"/>
      <c r="C113" s="9"/>
      <c r="D113" s="9" t="s">
        <v>16</v>
      </c>
      <c r="E113" s="13"/>
      <c r="F113" s="11"/>
      <c r="G113" s="11">
        <f>SUM(G112)</f>
        <v>1700000</v>
      </c>
    </row>
    <row r="114" spans="1:7" ht="15.75" customHeight="1">
      <c r="A114" s="7"/>
      <c r="B114" s="8"/>
      <c r="C114" s="9"/>
      <c r="D114" s="9"/>
      <c r="E114" s="10"/>
      <c r="F114" s="15"/>
      <c r="G114" s="11"/>
    </row>
    <row r="115" spans="1:7" ht="15.75" customHeight="1">
      <c r="A115" s="12" t="s">
        <v>93</v>
      </c>
      <c r="B115" s="12" t="s">
        <v>94</v>
      </c>
      <c r="C115" s="9"/>
      <c r="D115" s="9"/>
      <c r="E115" s="10"/>
      <c r="F115" s="11"/>
      <c r="G115" s="11"/>
    </row>
    <row r="116" spans="1:7" ht="15.75" customHeight="1">
      <c r="A116" s="7"/>
      <c r="B116" s="12" t="s">
        <v>95</v>
      </c>
      <c r="C116" s="10" t="s">
        <v>11</v>
      </c>
      <c r="D116" s="13" t="s">
        <v>12</v>
      </c>
      <c r="E116" s="13" t="s">
        <v>79</v>
      </c>
      <c r="F116" s="14">
        <v>12200</v>
      </c>
      <c r="G116" s="11"/>
    </row>
    <row r="117" spans="1:7" ht="15.75" customHeight="1">
      <c r="A117" s="7"/>
      <c r="B117" s="8"/>
      <c r="C117" s="9"/>
      <c r="D117" s="9" t="s">
        <v>16</v>
      </c>
      <c r="E117" s="10"/>
      <c r="F117" s="15">
        <f>SUM(F116)</f>
        <v>12200</v>
      </c>
      <c r="G117" s="11"/>
    </row>
    <row r="118" spans="1:7" ht="15.75" customHeight="1">
      <c r="A118" s="7"/>
      <c r="B118" s="8"/>
      <c r="C118" s="9"/>
      <c r="D118" s="9"/>
      <c r="E118" s="10"/>
      <c r="F118" s="11"/>
      <c r="G118" s="11"/>
    </row>
    <row r="119" spans="1:7" ht="15.75" customHeight="1">
      <c r="A119" s="12" t="s">
        <v>96</v>
      </c>
      <c r="B119" s="12" t="s">
        <v>97</v>
      </c>
      <c r="C119" s="9"/>
      <c r="D119" s="9"/>
      <c r="E119" s="10"/>
      <c r="F119" s="11"/>
      <c r="G119" s="11"/>
    </row>
    <row r="120" spans="1:7" ht="15.75" customHeight="1">
      <c r="A120" s="7"/>
      <c r="B120" s="12" t="s">
        <v>98</v>
      </c>
      <c r="C120" s="10" t="s">
        <v>11</v>
      </c>
      <c r="D120" s="10" t="s">
        <v>84</v>
      </c>
      <c r="E120" s="13" t="s">
        <v>79</v>
      </c>
      <c r="F120" s="14">
        <f>318000+1000000</f>
        <v>1318000</v>
      </c>
      <c r="G120" s="11"/>
    </row>
    <row r="121" spans="1:7" ht="15.75" customHeight="1">
      <c r="A121" s="7"/>
      <c r="B121" s="12"/>
      <c r="C121" s="9"/>
      <c r="D121" s="9" t="s">
        <v>16</v>
      </c>
      <c r="E121" s="10"/>
      <c r="F121" s="15">
        <f>SUM(F120)</f>
        <v>1318000</v>
      </c>
      <c r="G121" s="11"/>
    </row>
    <row r="122" spans="1:7" ht="15.75" customHeight="1">
      <c r="A122" s="7"/>
      <c r="B122" s="12"/>
      <c r="C122" s="9"/>
      <c r="D122" s="10" t="s">
        <v>84</v>
      </c>
      <c r="E122" s="13" t="s">
        <v>99</v>
      </c>
      <c r="F122" s="14">
        <v>45000</v>
      </c>
      <c r="G122" s="11"/>
    </row>
    <row r="123" spans="1:7" ht="15.75" customHeight="1">
      <c r="A123" s="7"/>
      <c r="B123" s="12"/>
      <c r="C123" s="9"/>
      <c r="D123" s="9" t="s">
        <v>16</v>
      </c>
      <c r="E123" s="10"/>
      <c r="F123" s="15">
        <f>SUM(F122)</f>
        <v>45000</v>
      </c>
      <c r="G123" s="11"/>
    </row>
    <row r="124" spans="1:7" ht="15.75" customHeight="1">
      <c r="A124" s="7"/>
      <c r="B124" s="12"/>
      <c r="C124" s="9"/>
      <c r="D124" s="9"/>
      <c r="E124" s="10"/>
      <c r="F124" s="15"/>
      <c r="G124" s="11"/>
    </row>
    <row r="125" spans="1:7" ht="15.75" customHeight="1">
      <c r="A125" s="12" t="s">
        <v>100</v>
      </c>
      <c r="B125" s="12" t="s">
        <v>82</v>
      </c>
      <c r="C125" s="9"/>
      <c r="D125" s="9"/>
      <c r="E125" s="10"/>
      <c r="F125" s="15"/>
      <c r="G125" s="11"/>
    </row>
    <row r="126" spans="1:7" ht="15.75" customHeight="1">
      <c r="A126" s="7"/>
      <c r="B126" s="12" t="s">
        <v>101</v>
      </c>
      <c r="C126" s="13" t="s">
        <v>11</v>
      </c>
      <c r="D126" s="13" t="s">
        <v>84</v>
      </c>
      <c r="E126" s="13" t="s">
        <v>79</v>
      </c>
      <c r="F126" s="14">
        <v>1000000</v>
      </c>
      <c r="G126" s="14"/>
    </row>
    <row r="127" spans="1:7" ht="15.75" customHeight="1">
      <c r="A127" s="7"/>
      <c r="B127" s="12"/>
      <c r="C127" s="13"/>
      <c r="D127" s="13" t="s">
        <v>102</v>
      </c>
      <c r="E127" s="13" t="s">
        <v>79</v>
      </c>
      <c r="F127" s="11"/>
      <c r="G127" s="14">
        <v>25000</v>
      </c>
    </row>
    <row r="128" spans="1:7" ht="15.75" customHeight="1">
      <c r="A128" s="7"/>
      <c r="B128" s="12"/>
      <c r="C128" s="9"/>
      <c r="D128" s="9" t="s">
        <v>16</v>
      </c>
      <c r="E128" s="13"/>
      <c r="F128" s="11">
        <f>SUM(F126:F127)</f>
        <v>1000000</v>
      </c>
      <c r="G128" s="11">
        <f>SUM(G126:G127)</f>
        <v>25000</v>
      </c>
    </row>
    <row r="129" spans="1:7" ht="15.75" customHeight="1">
      <c r="A129" s="7"/>
      <c r="B129" s="12"/>
      <c r="C129" s="9"/>
      <c r="D129" s="13" t="s">
        <v>33</v>
      </c>
      <c r="E129" s="13" t="s">
        <v>99</v>
      </c>
      <c r="F129" s="11"/>
      <c r="G129" s="14">
        <v>45000</v>
      </c>
    </row>
    <row r="130" spans="1:7" ht="15.75" customHeight="1">
      <c r="A130" s="7"/>
      <c r="B130" s="12"/>
      <c r="C130" s="9"/>
      <c r="D130" s="9" t="s">
        <v>16</v>
      </c>
      <c r="E130" s="13"/>
      <c r="F130" s="11"/>
      <c r="G130" s="11">
        <f>SUM(G129)</f>
        <v>45000</v>
      </c>
    </row>
    <row r="131" spans="1:7" ht="15.75" customHeight="1">
      <c r="A131" s="7"/>
      <c r="B131" s="12"/>
      <c r="C131" s="9"/>
      <c r="D131" s="9"/>
      <c r="E131" s="13"/>
      <c r="F131" s="11"/>
      <c r="G131" s="11"/>
    </row>
    <row r="132" spans="1:7" ht="15.75" customHeight="1">
      <c r="A132" s="12" t="s">
        <v>103</v>
      </c>
      <c r="B132" s="12" t="s">
        <v>104</v>
      </c>
      <c r="C132" s="9"/>
      <c r="D132" s="9"/>
      <c r="E132" s="13"/>
      <c r="F132" s="11"/>
      <c r="G132" s="11"/>
    </row>
    <row r="133" spans="1:7" ht="15.75" customHeight="1">
      <c r="A133" s="7"/>
      <c r="B133" s="12" t="s">
        <v>105</v>
      </c>
      <c r="C133" s="10" t="s">
        <v>11</v>
      </c>
      <c r="D133" s="13" t="s">
        <v>68</v>
      </c>
      <c r="E133" s="13" t="s">
        <v>99</v>
      </c>
      <c r="F133" s="11"/>
      <c r="G133" s="14">
        <v>85000</v>
      </c>
    </row>
    <row r="134" spans="1:7" ht="15.75" customHeight="1">
      <c r="A134" s="7"/>
      <c r="B134" s="12"/>
      <c r="C134" s="9"/>
      <c r="D134" s="9" t="s">
        <v>16</v>
      </c>
      <c r="E134" s="10"/>
      <c r="F134" s="11"/>
      <c r="G134" s="11">
        <f>SUM(G133)</f>
        <v>85000</v>
      </c>
    </row>
    <row r="135" spans="1:7" ht="15.75" customHeight="1">
      <c r="A135" s="7"/>
      <c r="B135" s="12"/>
      <c r="C135" s="9"/>
      <c r="D135" s="9"/>
      <c r="E135" s="10"/>
      <c r="F135" s="15"/>
      <c r="G135" s="11"/>
    </row>
    <row r="136" spans="1:7" ht="15.75" customHeight="1">
      <c r="A136" s="12" t="s">
        <v>106</v>
      </c>
      <c r="B136" s="12" t="s">
        <v>107</v>
      </c>
      <c r="C136" s="9"/>
      <c r="D136" s="9"/>
      <c r="E136" s="10"/>
      <c r="F136" s="15"/>
      <c r="G136" s="11"/>
    </row>
    <row r="137" spans="1:7" ht="15.75" customHeight="1">
      <c r="A137" s="7"/>
      <c r="B137" s="12" t="s">
        <v>108</v>
      </c>
      <c r="C137" s="10" t="s">
        <v>11</v>
      </c>
      <c r="D137" s="13" t="s">
        <v>12</v>
      </c>
      <c r="E137" s="13" t="s">
        <v>79</v>
      </c>
      <c r="F137" s="14">
        <v>9000</v>
      </c>
      <c r="G137" s="11"/>
    </row>
    <row r="138" spans="1:7" ht="15.75" customHeight="1">
      <c r="A138" s="7"/>
      <c r="B138" s="12"/>
      <c r="C138" s="9"/>
      <c r="D138" s="9" t="s">
        <v>16</v>
      </c>
      <c r="E138" s="10"/>
      <c r="F138" s="15">
        <f>SUM(F137)</f>
        <v>9000</v>
      </c>
      <c r="G138" s="11"/>
    </row>
    <row r="139" spans="1:7" ht="15.75" customHeight="1">
      <c r="A139" s="7"/>
      <c r="B139" s="12"/>
      <c r="C139" s="9"/>
      <c r="D139" s="9"/>
      <c r="E139" s="10"/>
      <c r="F139" s="15"/>
      <c r="G139" s="11"/>
    </row>
    <row r="140" spans="1:7" ht="15.75" customHeight="1">
      <c r="A140" s="12" t="s">
        <v>109</v>
      </c>
      <c r="B140" s="12" t="s">
        <v>110</v>
      </c>
      <c r="C140" s="9"/>
      <c r="D140" s="9"/>
      <c r="E140" s="10"/>
      <c r="F140" s="15"/>
      <c r="G140" s="11"/>
    </row>
    <row r="141" spans="1:7" ht="15.75" customHeight="1">
      <c r="A141" s="7"/>
      <c r="B141" s="12" t="s">
        <v>111</v>
      </c>
      <c r="C141" s="10" t="s">
        <v>11</v>
      </c>
      <c r="D141" s="13" t="s">
        <v>12</v>
      </c>
      <c r="E141" s="13" t="s">
        <v>79</v>
      </c>
      <c r="F141" s="14">
        <v>8250</v>
      </c>
      <c r="G141" s="11"/>
    </row>
    <row r="142" spans="1:7" ht="15.75" customHeight="1">
      <c r="A142" s="7"/>
      <c r="B142" s="12"/>
      <c r="C142" s="9"/>
      <c r="D142" s="9" t="s">
        <v>16</v>
      </c>
      <c r="E142" s="10"/>
      <c r="F142" s="15">
        <f>SUM(F141)</f>
        <v>8250</v>
      </c>
      <c r="G142" s="11"/>
    </row>
    <row r="143" spans="1:7" ht="15.75" customHeight="1">
      <c r="A143" s="7"/>
      <c r="B143" s="12"/>
      <c r="C143" s="9"/>
      <c r="D143" s="9"/>
      <c r="E143" s="10"/>
      <c r="F143" s="15"/>
      <c r="G143" s="11"/>
    </row>
    <row r="144" spans="1:7" ht="15.75" customHeight="1">
      <c r="A144" s="12" t="s">
        <v>112</v>
      </c>
      <c r="B144" s="12" t="s">
        <v>113</v>
      </c>
      <c r="C144" s="10" t="s">
        <v>11</v>
      </c>
      <c r="D144" s="13" t="s">
        <v>68</v>
      </c>
      <c r="E144" s="13" t="s">
        <v>99</v>
      </c>
      <c r="F144" s="14">
        <v>85000</v>
      </c>
      <c r="G144" s="11"/>
    </row>
    <row r="145" spans="1:7" ht="15.75" customHeight="1">
      <c r="A145" s="7"/>
      <c r="B145" s="12"/>
      <c r="C145" s="9"/>
      <c r="D145" s="9" t="s">
        <v>16</v>
      </c>
      <c r="E145" s="10"/>
      <c r="F145" s="15">
        <f>SUM(F144)</f>
        <v>85000</v>
      </c>
      <c r="G145" s="11"/>
    </row>
    <row r="146" spans="1:7" ht="15.75" customHeight="1">
      <c r="A146" s="7"/>
      <c r="B146" s="8"/>
      <c r="C146" s="9"/>
      <c r="D146" s="9" t="s">
        <v>29</v>
      </c>
      <c r="E146" s="10"/>
      <c r="F146" s="11">
        <f>SUMIF(D91:D145,"subtotal",F91:F145)</f>
        <v>2735150</v>
      </c>
      <c r="G146" s="11">
        <f>SUMIF(D91:D145,"subtotal",G91:G145)</f>
        <v>2735150</v>
      </c>
    </row>
    <row r="147" spans="1:7" ht="15.75" customHeight="1">
      <c r="A147" s="7"/>
      <c r="B147" s="8"/>
      <c r="C147" s="9"/>
      <c r="D147" s="9"/>
      <c r="E147" s="10"/>
      <c r="F147" s="11"/>
      <c r="G147" s="11"/>
    </row>
    <row r="148" spans="1:7" ht="15.75" customHeight="1">
      <c r="A148" s="7"/>
      <c r="B148" s="8" t="s">
        <v>114</v>
      </c>
      <c r="C148" s="9"/>
      <c r="D148" s="9"/>
      <c r="E148" s="10"/>
      <c r="F148" s="11"/>
      <c r="G148" s="11"/>
    </row>
    <row r="149" spans="1:7" ht="15.75" customHeight="1">
      <c r="A149" s="12" t="s">
        <v>115</v>
      </c>
      <c r="B149" s="12" t="s">
        <v>32</v>
      </c>
      <c r="C149" s="10" t="s">
        <v>11</v>
      </c>
      <c r="D149" s="13" t="s">
        <v>36</v>
      </c>
      <c r="E149" s="13" t="s">
        <v>13</v>
      </c>
      <c r="F149" s="11"/>
      <c r="G149" s="14">
        <f>75000+73000</f>
        <v>148000</v>
      </c>
    </row>
    <row r="150" spans="1:7" ht="15.75" customHeight="1">
      <c r="A150" s="7"/>
      <c r="B150" s="8"/>
      <c r="C150" s="9"/>
      <c r="D150" s="9" t="s">
        <v>16</v>
      </c>
      <c r="E150" s="10"/>
      <c r="F150" s="11"/>
      <c r="G150" s="11">
        <f>SUM(G149)</f>
        <v>148000</v>
      </c>
    </row>
    <row r="151" spans="1:7" ht="15.75" customHeight="1">
      <c r="A151" s="7"/>
      <c r="B151" s="8"/>
      <c r="C151" s="9"/>
      <c r="D151" s="9"/>
      <c r="E151" s="10"/>
      <c r="F151" s="11"/>
      <c r="G151" s="11"/>
    </row>
    <row r="152" spans="1:7" ht="15.75" customHeight="1">
      <c r="A152" s="12" t="s">
        <v>116</v>
      </c>
      <c r="B152" s="7" t="s">
        <v>117</v>
      </c>
      <c r="C152" s="9"/>
      <c r="D152" s="9"/>
      <c r="E152" s="10"/>
      <c r="F152" s="11"/>
      <c r="G152" s="11"/>
    </row>
    <row r="153" spans="1:7" ht="15.75" customHeight="1">
      <c r="A153" s="7"/>
      <c r="B153" s="7" t="s">
        <v>118</v>
      </c>
      <c r="C153" s="10" t="s">
        <v>11</v>
      </c>
      <c r="D153" s="10" t="s">
        <v>22</v>
      </c>
      <c r="E153" s="13" t="s">
        <v>13</v>
      </c>
      <c r="F153" s="14">
        <f>75000+73000</f>
        <v>148000</v>
      </c>
      <c r="G153" s="11"/>
    </row>
    <row r="154" spans="1:7" ht="15.75" customHeight="1">
      <c r="A154" s="7"/>
      <c r="B154" s="8"/>
      <c r="C154" s="9"/>
      <c r="D154" s="9" t="s">
        <v>16</v>
      </c>
      <c r="E154" s="10"/>
      <c r="F154" s="11">
        <f>SUM(F153)</f>
        <v>148000</v>
      </c>
      <c r="G154" s="11"/>
    </row>
    <row r="155" spans="1:7" ht="15.75" customHeight="1">
      <c r="A155" s="7"/>
      <c r="B155" s="8"/>
      <c r="C155" s="9"/>
      <c r="D155" s="9" t="s">
        <v>29</v>
      </c>
      <c r="E155" s="10"/>
      <c r="F155" s="11">
        <f>SUMIF(D149:D154,"subtotal",F149:F154)</f>
        <v>148000</v>
      </c>
      <c r="G155" s="11">
        <f>SUMIF(D148:D154,"subtotal",G148:G154)</f>
        <v>148000</v>
      </c>
    </row>
    <row r="156" spans="1:7" ht="15.75" customHeight="1">
      <c r="A156" s="7"/>
      <c r="B156" s="8"/>
      <c r="C156" s="9"/>
      <c r="D156" s="9"/>
      <c r="E156" s="10"/>
      <c r="F156" s="11"/>
      <c r="G156" s="11"/>
    </row>
    <row r="157" spans="1:7" ht="15.75" customHeight="1">
      <c r="A157" s="7"/>
      <c r="B157" s="8" t="s">
        <v>119</v>
      </c>
      <c r="C157" s="9"/>
      <c r="D157" s="9"/>
      <c r="E157" s="10"/>
      <c r="F157" s="11"/>
      <c r="G157" s="11"/>
    </row>
    <row r="158" spans="1:7" ht="15.75" customHeight="1">
      <c r="A158" s="12" t="s">
        <v>120</v>
      </c>
      <c r="B158" s="12" t="s">
        <v>42</v>
      </c>
      <c r="C158" s="10" t="s">
        <v>11</v>
      </c>
      <c r="D158" s="10" t="s">
        <v>22</v>
      </c>
      <c r="E158" s="13" t="s">
        <v>13</v>
      </c>
      <c r="F158" s="14">
        <v>120000</v>
      </c>
      <c r="G158" s="11"/>
    </row>
    <row r="159" spans="1:7" ht="15.75" customHeight="1">
      <c r="A159" s="12"/>
      <c r="B159" s="12"/>
      <c r="C159" s="10"/>
      <c r="D159" s="13" t="s">
        <v>15</v>
      </c>
      <c r="E159" s="13" t="s">
        <v>13</v>
      </c>
      <c r="F159" s="14">
        <v>23500</v>
      </c>
      <c r="G159" s="11"/>
    </row>
    <row r="160" spans="1:7" ht="15.75" customHeight="1">
      <c r="A160" s="7"/>
      <c r="B160" s="8"/>
      <c r="C160" s="9"/>
      <c r="D160" s="9" t="s">
        <v>16</v>
      </c>
      <c r="E160" s="10"/>
      <c r="F160" s="11">
        <f>SUM(F158:F159)</f>
        <v>143500</v>
      </c>
      <c r="G160" s="11"/>
    </row>
    <row r="161" spans="1:7" ht="15.75" customHeight="1">
      <c r="A161" s="7"/>
      <c r="B161" s="8"/>
      <c r="C161" s="9"/>
      <c r="D161" s="9"/>
      <c r="E161" s="10"/>
      <c r="F161" s="11"/>
      <c r="G161" s="11"/>
    </row>
    <row r="162" spans="1:7" ht="15.75" customHeight="1">
      <c r="A162" s="12" t="s">
        <v>121</v>
      </c>
      <c r="B162" s="12" t="s">
        <v>32</v>
      </c>
      <c r="C162" s="10" t="s">
        <v>11</v>
      </c>
      <c r="D162" s="13" t="s">
        <v>36</v>
      </c>
      <c r="E162" s="13" t="s">
        <v>13</v>
      </c>
      <c r="F162" s="11"/>
      <c r="G162" s="14">
        <v>23500</v>
      </c>
    </row>
    <row r="163" spans="1:7" ht="15.75" customHeight="1">
      <c r="A163" s="7"/>
      <c r="B163" s="8"/>
      <c r="C163" s="9"/>
      <c r="D163" s="9" t="s">
        <v>16</v>
      </c>
      <c r="E163" s="10"/>
      <c r="F163" s="11"/>
      <c r="G163" s="11">
        <f>SUM(G162)</f>
        <v>23500</v>
      </c>
    </row>
    <row r="164" spans="1:7" ht="15.75" customHeight="1">
      <c r="A164" s="7"/>
      <c r="B164" s="8"/>
      <c r="C164" s="9"/>
      <c r="D164" s="9"/>
      <c r="E164" s="10"/>
      <c r="F164" s="11"/>
      <c r="G164" s="11"/>
    </row>
    <row r="165" spans="1:7" ht="15.75" customHeight="1">
      <c r="A165" s="12" t="s">
        <v>122</v>
      </c>
      <c r="B165" s="12" t="s">
        <v>123</v>
      </c>
      <c r="C165" s="10" t="s">
        <v>11</v>
      </c>
      <c r="D165" s="13" t="s">
        <v>64</v>
      </c>
      <c r="E165" s="13" t="s">
        <v>13</v>
      </c>
      <c r="F165" s="11"/>
      <c r="G165" s="14">
        <v>120000</v>
      </c>
    </row>
    <row r="166" spans="1:7" ht="15.75" customHeight="1">
      <c r="A166" s="7"/>
      <c r="B166" s="8"/>
      <c r="C166" s="9"/>
      <c r="D166" s="9" t="s">
        <v>16</v>
      </c>
      <c r="E166" s="10"/>
      <c r="F166" s="11"/>
      <c r="G166" s="11">
        <f>SUM(G165)</f>
        <v>120000</v>
      </c>
    </row>
    <row r="167" spans="1:7" ht="15.75" customHeight="1">
      <c r="A167" s="7"/>
      <c r="B167" s="8"/>
      <c r="C167" s="9"/>
      <c r="D167" s="9" t="s">
        <v>29</v>
      </c>
      <c r="E167" s="10"/>
      <c r="F167" s="11">
        <f>SUMIF(D158:D166,"subtotal",F158:F166)</f>
        <v>143500</v>
      </c>
      <c r="G167" s="11">
        <f>SUMIF(D157:D166,"subtotal",G157:G166)</f>
        <v>143500</v>
      </c>
    </row>
    <row r="168" spans="1:7" ht="15.75" customHeight="1">
      <c r="A168" s="7"/>
      <c r="B168" s="8"/>
      <c r="C168" s="9"/>
      <c r="D168" s="9"/>
      <c r="E168" s="10"/>
      <c r="F168" s="11"/>
      <c r="G168" s="11"/>
    </row>
    <row r="169" spans="1:7" ht="15.75" customHeight="1">
      <c r="A169" s="7"/>
      <c r="B169" s="8" t="s">
        <v>124</v>
      </c>
      <c r="C169" s="9"/>
      <c r="D169" s="9"/>
      <c r="E169" s="10"/>
      <c r="F169" s="11"/>
      <c r="G169" s="11"/>
    </row>
    <row r="170" spans="1:7" ht="15.75" customHeight="1">
      <c r="A170" s="12" t="s">
        <v>125</v>
      </c>
      <c r="B170" s="12" t="s">
        <v>42</v>
      </c>
      <c r="C170" s="10" t="s">
        <v>11</v>
      </c>
      <c r="D170" s="13" t="s">
        <v>126</v>
      </c>
      <c r="E170" s="13" t="s">
        <v>13</v>
      </c>
      <c r="F170" s="11"/>
      <c r="G170" s="14">
        <v>66364.179999999993</v>
      </c>
    </row>
    <row r="171" spans="1:7" ht="15.75" customHeight="1">
      <c r="A171" s="7"/>
      <c r="B171" s="8"/>
      <c r="C171" s="9"/>
      <c r="D171" s="9" t="s">
        <v>16</v>
      </c>
      <c r="E171" s="10"/>
      <c r="F171" s="11"/>
      <c r="G171" s="11">
        <f>SUM(G170)</f>
        <v>66364.179999999993</v>
      </c>
    </row>
    <row r="172" spans="1:7" ht="15.75" customHeight="1">
      <c r="A172" s="7"/>
      <c r="B172" s="8"/>
      <c r="C172" s="9"/>
      <c r="D172" s="9"/>
      <c r="E172" s="10"/>
      <c r="F172" s="11"/>
      <c r="G172" s="11"/>
    </row>
    <row r="173" spans="1:7" ht="15.75" customHeight="1">
      <c r="A173" s="12" t="s">
        <v>127</v>
      </c>
      <c r="B173" s="12" t="s">
        <v>128</v>
      </c>
      <c r="C173" s="10" t="s">
        <v>11</v>
      </c>
      <c r="D173" s="10" t="s">
        <v>22</v>
      </c>
      <c r="E173" s="13" t="s">
        <v>13</v>
      </c>
      <c r="F173" s="14">
        <v>66364.179999999993</v>
      </c>
      <c r="G173" s="11"/>
    </row>
    <row r="174" spans="1:7" ht="15.75" customHeight="1">
      <c r="A174" s="7"/>
      <c r="B174" s="8"/>
      <c r="C174" s="9"/>
      <c r="D174" s="9" t="s">
        <v>16</v>
      </c>
      <c r="E174" s="10"/>
      <c r="F174" s="11">
        <f>SUM(F173)</f>
        <v>66364.179999999993</v>
      </c>
      <c r="G174" s="11"/>
    </row>
    <row r="175" spans="1:7" ht="15.75" customHeight="1">
      <c r="A175" s="7"/>
      <c r="B175" s="8"/>
      <c r="C175" s="9"/>
      <c r="D175" s="9" t="s">
        <v>29</v>
      </c>
      <c r="E175" s="10"/>
      <c r="F175" s="11">
        <f>SUMIF(D166:D174,"subtotal",F166:F174)</f>
        <v>66364.179999999993</v>
      </c>
      <c r="G175" s="11">
        <f>SUMIF(D170:D174,"subtotal",G170:G174)</f>
        <v>66364.179999999993</v>
      </c>
    </row>
    <row r="176" spans="1:7" ht="15.75" customHeight="1">
      <c r="A176" s="7"/>
      <c r="B176" s="8"/>
      <c r="C176" s="9"/>
      <c r="D176" s="9"/>
      <c r="E176" s="10"/>
      <c r="F176" s="11"/>
      <c r="G176" s="11"/>
    </row>
    <row r="177" spans="1:7" ht="15.75" customHeight="1">
      <c r="A177" s="7"/>
      <c r="B177" s="8" t="s">
        <v>129</v>
      </c>
      <c r="C177" s="10"/>
      <c r="D177" s="9"/>
      <c r="E177" s="10"/>
      <c r="F177" s="15"/>
      <c r="G177" s="16"/>
    </row>
    <row r="178" spans="1:7" ht="15.75" customHeight="1">
      <c r="A178" s="12" t="s">
        <v>130</v>
      </c>
      <c r="B178" s="7" t="s">
        <v>42</v>
      </c>
      <c r="C178" s="13" t="s">
        <v>11</v>
      </c>
      <c r="D178" s="10" t="s">
        <v>80</v>
      </c>
      <c r="E178" s="13" t="s">
        <v>13</v>
      </c>
      <c r="F178" s="15"/>
      <c r="G178" s="17">
        <v>50000</v>
      </c>
    </row>
    <row r="179" spans="1:7" ht="15.75" customHeight="1">
      <c r="A179" s="7"/>
      <c r="B179" s="8"/>
      <c r="C179" s="10"/>
      <c r="D179" s="9" t="s">
        <v>16</v>
      </c>
      <c r="E179" s="10"/>
      <c r="F179" s="15"/>
      <c r="G179" s="16">
        <f>SUM(G178)</f>
        <v>50000</v>
      </c>
    </row>
    <row r="180" spans="1:7" ht="15.75" customHeight="1">
      <c r="A180" s="7"/>
      <c r="B180" s="8"/>
      <c r="C180" s="10"/>
      <c r="D180" s="9"/>
      <c r="E180" s="10"/>
      <c r="F180" s="15"/>
      <c r="G180" s="16"/>
    </row>
    <row r="181" spans="1:7" ht="15.75" customHeight="1">
      <c r="A181" s="12" t="s">
        <v>131</v>
      </c>
      <c r="B181" s="7" t="s">
        <v>32</v>
      </c>
      <c r="C181" s="13" t="s">
        <v>11</v>
      </c>
      <c r="D181" s="10" t="s">
        <v>84</v>
      </c>
      <c r="E181" s="13" t="s">
        <v>13</v>
      </c>
      <c r="F181" s="18">
        <v>50000</v>
      </c>
      <c r="G181" s="16"/>
    </row>
    <row r="182" spans="1:7" ht="15.75" customHeight="1">
      <c r="A182" s="7"/>
      <c r="B182" s="8"/>
      <c r="C182" s="10"/>
      <c r="D182" s="9" t="s">
        <v>16</v>
      </c>
      <c r="E182" s="10"/>
      <c r="F182" s="15">
        <f>SUM(F181)</f>
        <v>50000</v>
      </c>
      <c r="G182" s="16"/>
    </row>
    <row r="183" spans="1:7" ht="15.75" customHeight="1">
      <c r="A183" s="7"/>
      <c r="B183" s="8"/>
      <c r="C183" s="10"/>
      <c r="D183" s="9" t="s">
        <v>29</v>
      </c>
      <c r="E183" s="10"/>
      <c r="F183" s="15">
        <f>SUMIF(D180:D182,"subtotal",F180:F182)</f>
        <v>50000</v>
      </c>
      <c r="G183" s="16">
        <f>SUMIF(D178:D182,"subtotal",G178:G182)</f>
        <v>50000</v>
      </c>
    </row>
    <row r="184" spans="1:7" ht="15.75" customHeight="1">
      <c r="A184" s="7"/>
      <c r="B184" s="8"/>
      <c r="C184" s="9"/>
      <c r="D184" s="9"/>
      <c r="E184" s="10"/>
      <c r="F184" s="11"/>
      <c r="G184" s="11"/>
    </row>
    <row r="185" spans="1:7" ht="15.75" customHeight="1">
      <c r="A185" s="7"/>
      <c r="B185" s="8" t="s">
        <v>132</v>
      </c>
      <c r="C185" s="9"/>
      <c r="D185" s="9"/>
      <c r="E185" s="10"/>
      <c r="F185" s="11"/>
      <c r="G185" s="11"/>
    </row>
    <row r="186" spans="1:7" ht="15.75" customHeight="1">
      <c r="A186" s="7"/>
      <c r="B186" s="8" t="s">
        <v>133</v>
      </c>
      <c r="C186" s="9"/>
      <c r="D186" s="9"/>
      <c r="E186" s="10"/>
      <c r="F186" s="11"/>
      <c r="G186" s="11"/>
    </row>
    <row r="187" spans="1:7" ht="15.75" customHeight="1">
      <c r="A187" s="12" t="s">
        <v>134</v>
      </c>
      <c r="B187" s="12" t="s">
        <v>42</v>
      </c>
      <c r="C187" s="10" t="s">
        <v>11</v>
      </c>
      <c r="D187" s="13" t="s">
        <v>64</v>
      </c>
      <c r="E187" s="10" t="s">
        <v>13</v>
      </c>
      <c r="F187" s="18">
        <v>8097.61</v>
      </c>
      <c r="G187" s="18"/>
    </row>
    <row r="188" spans="1:7" ht="15.75" customHeight="1">
      <c r="A188" s="12"/>
      <c r="B188" s="12"/>
      <c r="C188" s="9"/>
      <c r="D188" s="13" t="s">
        <v>135</v>
      </c>
      <c r="E188" s="10" t="s">
        <v>13</v>
      </c>
      <c r="F188" s="18">
        <v>38808</v>
      </c>
      <c r="G188" s="18"/>
    </row>
    <row r="189" spans="1:7" ht="15.75" customHeight="1">
      <c r="A189" s="12"/>
      <c r="B189" s="12"/>
      <c r="C189" s="9"/>
      <c r="D189" s="13" t="s">
        <v>80</v>
      </c>
      <c r="E189" s="13" t="s">
        <v>13</v>
      </c>
      <c r="F189" s="18">
        <v>10200</v>
      </c>
      <c r="G189" s="18"/>
    </row>
    <row r="190" spans="1:7" ht="15.75" customHeight="1">
      <c r="A190" s="12"/>
      <c r="B190" s="12"/>
      <c r="C190" s="9"/>
      <c r="D190" s="13" t="s">
        <v>14</v>
      </c>
      <c r="E190" s="13" t="s">
        <v>13</v>
      </c>
      <c r="F190" s="18">
        <v>14984.42</v>
      </c>
      <c r="G190" s="18"/>
    </row>
    <row r="191" spans="1:7" ht="15.75" customHeight="1">
      <c r="A191" s="12"/>
      <c r="B191" s="12"/>
      <c r="C191" s="9"/>
      <c r="D191" s="13" t="s">
        <v>15</v>
      </c>
      <c r="E191" s="13" t="s">
        <v>13</v>
      </c>
      <c r="F191" s="18">
        <v>151060.68</v>
      </c>
      <c r="G191" s="18"/>
    </row>
    <row r="192" spans="1:7" ht="15.75" customHeight="1">
      <c r="A192" s="7"/>
      <c r="B192" s="7"/>
      <c r="C192" s="9"/>
      <c r="D192" s="9" t="s">
        <v>16</v>
      </c>
      <c r="E192" s="10"/>
      <c r="F192" s="15">
        <f>SUM(F187:F191)</f>
        <v>223150.71</v>
      </c>
      <c r="G192" s="15"/>
    </row>
    <row r="193" spans="1:7" ht="15.75" customHeight="1">
      <c r="A193" s="7"/>
      <c r="B193" s="8"/>
      <c r="C193" s="9"/>
      <c r="D193" s="9"/>
      <c r="E193" s="10"/>
      <c r="F193" s="11"/>
      <c r="G193" s="11"/>
    </row>
    <row r="194" spans="1:7" ht="15.75" customHeight="1">
      <c r="A194" s="12" t="s">
        <v>136</v>
      </c>
      <c r="B194" s="12" t="s">
        <v>137</v>
      </c>
      <c r="C194" s="10" t="s">
        <v>11</v>
      </c>
      <c r="D194" s="13" t="s">
        <v>64</v>
      </c>
      <c r="E194" s="13" t="s">
        <v>13</v>
      </c>
      <c r="F194" s="18">
        <v>380</v>
      </c>
      <c r="G194" s="11"/>
    </row>
    <row r="195" spans="1:7" ht="15.75" customHeight="1">
      <c r="A195" s="7"/>
      <c r="B195" s="8"/>
      <c r="C195" s="9"/>
      <c r="D195" s="13" t="s">
        <v>15</v>
      </c>
      <c r="E195" s="13" t="s">
        <v>13</v>
      </c>
      <c r="F195" s="18">
        <v>7000</v>
      </c>
      <c r="G195" s="11"/>
    </row>
    <row r="196" spans="1:7" ht="15.75" customHeight="1">
      <c r="A196" s="7"/>
      <c r="B196" s="7"/>
      <c r="C196" s="9"/>
      <c r="D196" s="9" t="s">
        <v>16</v>
      </c>
      <c r="E196" s="10"/>
      <c r="F196" s="15">
        <f>SUM(F193:F195)</f>
        <v>7380</v>
      </c>
      <c r="G196" s="11"/>
    </row>
    <row r="197" spans="1:7" ht="15.75" customHeight="1">
      <c r="A197" s="7"/>
      <c r="B197" s="8"/>
      <c r="C197" s="10"/>
      <c r="D197" s="9"/>
      <c r="E197" s="10"/>
      <c r="F197" s="15"/>
      <c r="G197" s="15"/>
    </row>
    <row r="198" spans="1:7" ht="15.75" customHeight="1">
      <c r="A198" s="12" t="s">
        <v>138</v>
      </c>
      <c r="B198" s="12" t="s">
        <v>139</v>
      </c>
      <c r="C198" s="10"/>
      <c r="D198" s="10"/>
      <c r="E198" s="10"/>
      <c r="F198" s="18"/>
      <c r="G198" s="15"/>
    </row>
    <row r="199" spans="1:7" ht="15.75" customHeight="1">
      <c r="A199" s="7"/>
      <c r="B199" s="12" t="s">
        <v>140</v>
      </c>
      <c r="C199" s="10" t="s">
        <v>11</v>
      </c>
      <c r="D199" s="13" t="s">
        <v>64</v>
      </c>
      <c r="E199" s="13" t="s">
        <v>13</v>
      </c>
      <c r="F199" s="18">
        <v>9600</v>
      </c>
      <c r="G199" s="15"/>
    </row>
    <row r="200" spans="1:7" ht="15.75" customHeight="1">
      <c r="A200" s="7"/>
      <c r="B200" s="12"/>
      <c r="C200" s="10"/>
      <c r="D200" s="13" t="s">
        <v>14</v>
      </c>
      <c r="E200" s="13" t="s">
        <v>13</v>
      </c>
      <c r="F200" s="18">
        <v>100</v>
      </c>
      <c r="G200" s="15"/>
    </row>
    <row r="201" spans="1:7" ht="15.75" customHeight="1">
      <c r="A201" s="7"/>
      <c r="B201" s="8"/>
      <c r="C201" s="9"/>
      <c r="D201" s="13" t="s">
        <v>15</v>
      </c>
      <c r="E201" s="13" t="s">
        <v>13</v>
      </c>
      <c r="F201" s="18">
        <v>100800</v>
      </c>
      <c r="G201" s="15"/>
    </row>
    <row r="202" spans="1:7" ht="15.75" customHeight="1">
      <c r="A202" s="7"/>
      <c r="B202" s="7"/>
      <c r="C202" s="9"/>
      <c r="D202" s="9" t="s">
        <v>16</v>
      </c>
      <c r="E202" s="10"/>
      <c r="F202" s="15">
        <f>SUM(F198:F201)</f>
        <v>110500</v>
      </c>
      <c r="G202" s="15"/>
    </row>
    <row r="203" spans="1:7" ht="15.75" customHeight="1">
      <c r="A203" s="7"/>
      <c r="B203" s="8"/>
      <c r="C203" s="10"/>
      <c r="D203" s="9"/>
      <c r="E203" s="10"/>
      <c r="F203" s="15"/>
      <c r="G203" s="15"/>
    </row>
    <row r="204" spans="1:7" ht="15.75" customHeight="1">
      <c r="A204" s="12" t="s">
        <v>141</v>
      </c>
      <c r="B204" s="12" t="s">
        <v>142</v>
      </c>
      <c r="C204" s="10" t="s">
        <v>11</v>
      </c>
      <c r="D204" s="13" t="s">
        <v>64</v>
      </c>
      <c r="E204" s="13" t="s">
        <v>13</v>
      </c>
      <c r="F204" s="18">
        <v>19980</v>
      </c>
      <c r="G204" s="18"/>
    </row>
    <row r="205" spans="1:7" ht="15.75" customHeight="1">
      <c r="A205" s="7"/>
      <c r="B205" s="7"/>
      <c r="C205" s="10"/>
      <c r="D205" s="9" t="s">
        <v>16</v>
      </c>
      <c r="E205" s="10"/>
      <c r="F205" s="15">
        <f>SUM(F204)</f>
        <v>19980</v>
      </c>
      <c r="G205" s="15"/>
    </row>
    <row r="206" spans="1:7" ht="15.75" customHeight="1">
      <c r="A206" s="7"/>
      <c r="B206" s="7"/>
      <c r="C206" s="10"/>
      <c r="D206" s="10"/>
      <c r="E206" s="10"/>
      <c r="F206" s="18"/>
      <c r="G206" s="15"/>
    </row>
    <row r="207" spans="1:7" ht="15.75" customHeight="1">
      <c r="A207" s="12" t="s">
        <v>143</v>
      </c>
      <c r="B207" s="12" t="s">
        <v>144</v>
      </c>
      <c r="C207" s="10" t="s">
        <v>11</v>
      </c>
      <c r="D207" s="13" t="s">
        <v>15</v>
      </c>
      <c r="E207" s="13" t="s">
        <v>13</v>
      </c>
      <c r="F207" s="18">
        <v>10000</v>
      </c>
      <c r="G207" s="16"/>
    </row>
    <row r="208" spans="1:7" ht="15.75" customHeight="1">
      <c r="A208" s="7"/>
      <c r="B208" s="8"/>
      <c r="C208" s="10"/>
      <c r="D208" s="9" t="s">
        <v>16</v>
      </c>
      <c r="E208" s="10"/>
      <c r="F208" s="15">
        <f>SUM(F207)</f>
        <v>10000</v>
      </c>
      <c r="G208" s="16"/>
    </row>
    <row r="209" spans="1:7" ht="15.75" customHeight="1">
      <c r="A209" s="7"/>
      <c r="B209" s="7"/>
      <c r="C209" s="10"/>
      <c r="D209" s="10"/>
      <c r="E209" s="10"/>
      <c r="F209" s="18"/>
      <c r="G209" s="17"/>
    </row>
    <row r="210" spans="1:7" ht="15.75" customHeight="1">
      <c r="A210" s="12" t="s">
        <v>145</v>
      </c>
      <c r="B210" s="12" t="s">
        <v>146</v>
      </c>
      <c r="C210" s="10" t="s">
        <v>11</v>
      </c>
      <c r="D210" s="13" t="s">
        <v>14</v>
      </c>
      <c r="E210" s="13" t="s">
        <v>13</v>
      </c>
      <c r="F210" s="18">
        <v>456.44</v>
      </c>
      <c r="G210" s="16"/>
    </row>
    <row r="211" spans="1:7" ht="15.75" customHeight="1">
      <c r="A211" s="7"/>
      <c r="B211" s="8"/>
      <c r="C211" s="10"/>
      <c r="D211" s="9" t="s">
        <v>16</v>
      </c>
      <c r="E211" s="10"/>
      <c r="F211" s="15">
        <f>SUM(F210)</f>
        <v>456.44</v>
      </c>
      <c r="G211" s="16"/>
    </row>
    <row r="212" spans="1:7" ht="15.75" customHeight="1">
      <c r="A212" s="7"/>
      <c r="B212" s="8"/>
      <c r="C212" s="10"/>
      <c r="D212" s="9"/>
      <c r="E212" s="10"/>
      <c r="F212" s="15"/>
      <c r="G212" s="16"/>
    </row>
    <row r="213" spans="1:7" ht="15.75" customHeight="1">
      <c r="A213" s="12" t="s">
        <v>147</v>
      </c>
      <c r="B213" s="12" t="s">
        <v>146</v>
      </c>
      <c r="C213" s="10" t="s">
        <v>11</v>
      </c>
      <c r="D213" s="13" t="s">
        <v>64</v>
      </c>
      <c r="E213" s="13" t="s">
        <v>13</v>
      </c>
      <c r="F213" s="15"/>
      <c r="G213" s="17">
        <v>419956.44</v>
      </c>
    </row>
    <row r="214" spans="1:7" ht="15.75" customHeight="1">
      <c r="A214" s="7"/>
      <c r="B214" s="8"/>
      <c r="C214" s="10"/>
      <c r="D214" s="9" t="s">
        <v>16</v>
      </c>
      <c r="E214" s="10"/>
      <c r="F214" s="15"/>
      <c r="G214" s="16">
        <f>SUM(G213)</f>
        <v>419956.44</v>
      </c>
    </row>
    <row r="215" spans="1:7" ht="15.75" customHeight="1">
      <c r="A215" s="7"/>
      <c r="B215" s="8"/>
      <c r="C215" s="10"/>
      <c r="D215" s="9"/>
      <c r="E215" s="10"/>
      <c r="F215" s="19"/>
      <c r="G215" s="16"/>
    </row>
    <row r="216" spans="1:7" ht="15.75" customHeight="1">
      <c r="A216" s="12" t="s">
        <v>148</v>
      </c>
      <c r="B216" s="12" t="s">
        <v>149</v>
      </c>
      <c r="C216" s="10"/>
      <c r="D216" s="9"/>
      <c r="E216" s="10"/>
      <c r="F216" s="19"/>
      <c r="G216" s="16"/>
    </row>
    <row r="217" spans="1:7" ht="15.75" customHeight="1">
      <c r="A217" s="7"/>
      <c r="B217" s="12" t="s">
        <v>150</v>
      </c>
      <c r="C217" s="10" t="s">
        <v>11</v>
      </c>
      <c r="D217" s="13" t="s">
        <v>64</v>
      </c>
      <c r="E217" s="13" t="s">
        <v>13</v>
      </c>
      <c r="F217" s="18">
        <v>8148.77</v>
      </c>
      <c r="G217" s="18"/>
    </row>
    <row r="218" spans="1:7" ht="15.75" customHeight="1">
      <c r="A218" s="7"/>
      <c r="B218" s="8"/>
      <c r="C218" s="9"/>
      <c r="D218" s="9" t="s">
        <v>16</v>
      </c>
      <c r="E218" s="10"/>
      <c r="F218" s="15">
        <f>SUM(F216:F217)</f>
        <v>8148.77</v>
      </c>
      <c r="G218" s="16"/>
    </row>
    <row r="219" spans="1:7" ht="15.75" customHeight="1">
      <c r="A219" s="7"/>
      <c r="B219" s="8"/>
      <c r="C219" s="10"/>
      <c r="D219" s="9"/>
      <c r="E219" s="10"/>
      <c r="F219" s="15"/>
      <c r="G219" s="15"/>
    </row>
    <row r="220" spans="1:7" ht="15.75" customHeight="1">
      <c r="A220" s="12" t="s">
        <v>151</v>
      </c>
      <c r="B220" s="12" t="s">
        <v>152</v>
      </c>
      <c r="C220" s="10" t="s">
        <v>11</v>
      </c>
      <c r="D220" s="13" t="s">
        <v>14</v>
      </c>
      <c r="E220" s="13" t="s">
        <v>13</v>
      </c>
      <c r="F220" s="18">
        <v>40340.519999999997</v>
      </c>
      <c r="G220" s="18"/>
    </row>
    <row r="221" spans="1:7" ht="15.75" customHeight="1">
      <c r="A221" s="7"/>
      <c r="B221" s="8"/>
      <c r="C221" s="9"/>
      <c r="D221" s="9" t="s">
        <v>16</v>
      </c>
      <c r="E221" s="10"/>
      <c r="F221" s="15">
        <f>SUM(F219:F220)</f>
        <v>40340.519999999997</v>
      </c>
      <c r="G221" s="15"/>
    </row>
    <row r="222" spans="1:7" ht="15.75" customHeight="1">
      <c r="A222" s="7"/>
      <c r="B222" s="7"/>
      <c r="C222" s="9"/>
      <c r="D222" s="9" t="s">
        <v>29</v>
      </c>
      <c r="E222" s="10"/>
      <c r="F222" s="11">
        <f>SUMIF(D187:D221,"subtotal",F187:F221)</f>
        <v>419956.44</v>
      </c>
      <c r="G222" s="11">
        <f>SUMIF(D187:D221,"subtotal",G187:G221)</f>
        <v>419956.44</v>
      </c>
    </row>
    <row r="223" spans="1:7" ht="15.75" customHeight="1">
      <c r="A223" s="7"/>
      <c r="B223" s="7"/>
      <c r="C223" s="9"/>
      <c r="D223" s="9"/>
      <c r="E223" s="10"/>
      <c r="F223" s="11"/>
      <c r="G223" s="11"/>
    </row>
    <row r="224" spans="1:7" ht="15.75" customHeight="1">
      <c r="A224" s="7"/>
      <c r="B224" s="8" t="s">
        <v>153</v>
      </c>
      <c r="C224" s="9"/>
      <c r="D224" s="9"/>
      <c r="E224" s="10"/>
      <c r="F224" s="11"/>
      <c r="G224" s="11"/>
    </row>
    <row r="225" spans="1:7" ht="15.75" customHeight="1">
      <c r="A225" s="7"/>
      <c r="B225" s="8" t="s">
        <v>154</v>
      </c>
      <c r="C225" s="9"/>
      <c r="D225" s="9"/>
      <c r="E225" s="10"/>
      <c r="F225" s="11"/>
      <c r="G225" s="11"/>
    </row>
    <row r="226" spans="1:7" ht="15.75" customHeight="1">
      <c r="A226" s="12" t="s">
        <v>155</v>
      </c>
      <c r="B226" s="12" t="s">
        <v>42</v>
      </c>
      <c r="C226" s="10" t="s">
        <v>11</v>
      </c>
      <c r="D226" s="13" t="s">
        <v>64</v>
      </c>
      <c r="E226" s="13" t="s">
        <v>13</v>
      </c>
      <c r="F226" s="11"/>
      <c r="G226" s="14">
        <v>33651</v>
      </c>
    </row>
    <row r="227" spans="1:7" ht="15.75" customHeight="1">
      <c r="A227" s="12"/>
      <c r="B227" s="12"/>
      <c r="C227" s="10"/>
      <c r="D227" s="9" t="s">
        <v>16</v>
      </c>
      <c r="E227" s="10"/>
      <c r="F227" s="11"/>
      <c r="G227" s="11">
        <f>SUM(G226)</f>
        <v>33651</v>
      </c>
    </row>
    <row r="228" spans="1:7" ht="15.75" customHeight="1">
      <c r="A228" s="12"/>
      <c r="B228" s="12"/>
      <c r="C228" s="10"/>
      <c r="D228" s="13"/>
      <c r="E228" s="13"/>
      <c r="F228" s="11"/>
      <c r="G228" s="14"/>
    </row>
    <row r="229" spans="1:7" ht="15.75" customHeight="1">
      <c r="A229" s="12" t="s">
        <v>156</v>
      </c>
      <c r="B229" s="12" t="s">
        <v>32</v>
      </c>
      <c r="C229" s="13" t="s">
        <v>11</v>
      </c>
      <c r="D229" s="10" t="s">
        <v>36</v>
      </c>
      <c r="E229" s="13" t="s">
        <v>13</v>
      </c>
      <c r="F229" s="11"/>
      <c r="G229" s="14">
        <v>26000</v>
      </c>
    </row>
    <row r="230" spans="1:7" ht="15.75" customHeight="1">
      <c r="A230" s="7"/>
      <c r="B230" s="8"/>
      <c r="C230" s="9"/>
      <c r="D230" s="9" t="s">
        <v>16</v>
      </c>
      <c r="E230" s="10"/>
      <c r="F230" s="11"/>
      <c r="G230" s="11">
        <f>SUM(G229)</f>
        <v>26000</v>
      </c>
    </row>
    <row r="231" spans="1:7" ht="15.75" customHeight="1">
      <c r="A231" s="7"/>
      <c r="B231" s="8"/>
      <c r="C231" s="9"/>
      <c r="D231" s="9"/>
      <c r="E231" s="10"/>
      <c r="F231" s="11"/>
      <c r="G231" s="11"/>
    </row>
    <row r="232" spans="1:7" ht="15.75" customHeight="1">
      <c r="A232" s="12" t="s">
        <v>157</v>
      </c>
      <c r="B232" s="7" t="s">
        <v>158</v>
      </c>
      <c r="C232" s="10" t="s">
        <v>11</v>
      </c>
      <c r="D232" s="10" t="s">
        <v>159</v>
      </c>
      <c r="E232" s="13" t="s">
        <v>13</v>
      </c>
      <c r="F232" s="14">
        <v>26000</v>
      </c>
      <c r="G232" s="11"/>
    </row>
    <row r="233" spans="1:7" ht="15.75" customHeight="1">
      <c r="A233" s="7"/>
      <c r="B233" s="8"/>
      <c r="C233" s="9"/>
      <c r="D233" s="9" t="s">
        <v>16</v>
      </c>
      <c r="E233" s="10"/>
      <c r="F233" s="11">
        <f>SUM(F232)</f>
        <v>26000</v>
      </c>
      <c r="G233" s="11"/>
    </row>
    <row r="234" spans="1:7" ht="15.75" customHeight="1">
      <c r="A234" s="7"/>
      <c r="B234" s="8"/>
      <c r="C234" s="9"/>
      <c r="D234" s="9"/>
      <c r="E234" s="10"/>
      <c r="F234" s="11"/>
      <c r="G234" s="11"/>
    </row>
    <row r="235" spans="1:7" ht="15.75" customHeight="1">
      <c r="A235" s="12" t="s">
        <v>160</v>
      </c>
      <c r="B235" s="12" t="s">
        <v>161</v>
      </c>
      <c r="C235" s="9"/>
      <c r="D235" s="9"/>
      <c r="E235" s="10"/>
      <c r="F235" s="11"/>
      <c r="G235" s="11"/>
    </row>
    <row r="236" spans="1:7" ht="15.75" customHeight="1">
      <c r="A236" s="7"/>
      <c r="B236" s="7" t="s">
        <v>162</v>
      </c>
      <c r="C236" s="10" t="s">
        <v>11</v>
      </c>
      <c r="D236" s="13" t="s">
        <v>14</v>
      </c>
      <c r="E236" s="13" t="s">
        <v>13</v>
      </c>
      <c r="F236" s="14">
        <v>33651</v>
      </c>
      <c r="G236" s="17"/>
    </row>
    <row r="237" spans="1:7" ht="15.75" customHeight="1">
      <c r="A237" s="7"/>
      <c r="B237" s="8"/>
      <c r="C237" s="9"/>
      <c r="D237" s="9" t="s">
        <v>16</v>
      </c>
      <c r="E237" s="10"/>
      <c r="F237" s="11">
        <f>SUM(F236)</f>
        <v>33651</v>
      </c>
      <c r="G237" s="16"/>
    </row>
    <row r="238" spans="1:7" ht="15.75" customHeight="1">
      <c r="A238" s="7"/>
      <c r="B238" s="8"/>
      <c r="C238" s="9"/>
      <c r="D238" s="9" t="s">
        <v>29</v>
      </c>
      <c r="E238" s="10"/>
      <c r="F238" s="11">
        <f>SUMIF(D226:D237,"subtotal",F226:F237)</f>
        <v>59651</v>
      </c>
      <c r="G238" s="11">
        <f>SUMIF(D226:D233,"subtotal",G226:G233)</f>
        <v>59651</v>
      </c>
    </row>
    <row r="239" spans="1:7" ht="15.75" customHeight="1">
      <c r="A239" s="7"/>
      <c r="B239" s="7"/>
      <c r="C239" s="9"/>
      <c r="D239" s="9"/>
      <c r="E239" s="10"/>
      <c r="F239" s="11"/>
      <c r="G239" s="11"/>
    </row>
    <row r="240" spans="1:7" ht="15.75" customHeight="1">
      <c r="A240" s="7"/>
      <c r="B240" s="7"/>
      <c r="C240" s="10"/>
      <c r="D240" s="9"/>
      <c r="E240" s="10"/>
      <c r="F240" s="15"/>
      <c r="G240" s="16"/>
    </row>
    <row r="241" spans="1:8" ht="15.75" customHeight="1">
      <c r="A241" s="7"/>
      <c r="B241" s="7"/>
      <c r="C241" s="10"/>
      <c r="D241" s="9"/>
      <c r="E241" s="10"/>
      <c r="F241" s="15"/>
      <c r="G241" s="20"/>
    </row>
    <row r="242" spans="1:8" ht="15.75" customHeight="1">
      <c r="A242" s="7"/>
      <c r="B242" s="7"/>
      <c r="C242" s="10"/>
      <c r="D242" s="9"/>
      <c r="E242" s="21" t="s">
        <v>13</v>
      </c>
      <c r="F242" s="22">
        <f>SUMIF(E4:E237,E242,F4:F237)</f>
        <v>1619171.6199999999</v>
      </c>
      <c r="G242" s="23">
        <f>SUMIF(E4:E237,E242,G4:G237)</f>
        <v>1619171.6199999999</v>
      </c>
      <c r="H242" s="24">
        <f>F242-G242</f>
        <v>0</v>
      </c>
    </row>
    <row r="243" spans="1:8" ht="15.75" customHeight="1">
      <c r="A243" s="7"/>
      <c r="B243" s="7"/>
      <c r="C243" s="10"/>
      <c r="D243" s="9"/>
      <c r="E243" s="21" t="s">
        <v>79</v>
      </c>
      <c r="F243" s="22">
        <f>SUMIF(E4:E233,E243,F4:F233)</f>
        <v>2555150</v>
      </c>
      <c r="G243" s="23">
        <f>SUMIF(E4:E233,E243,G4:G233)</f>
        <v>2555150</v>
      </c>
      <c r="H243" s="24">
        <f>F243-G243</f>
        <v>0</v>
      </c>
    </row>
    <row r="244" spans="1:8" ht="15.75" customHeight="1">
      <c r="A244" s="7"/>
      <c r="B244" s="7"/>
      <c r="C244" s="10"/>
      <c r="D244" s="9"/>
      <c r="E244" s="21" t="s">
        <v>65</v>
      </c>
      <c r="F244" s="22">
        <f>SUMIF(E4:E233,E244,F4:F233)</f>
        <v>282906.56</v>
      </c>
      <c r="G244" s="23">
        <f>SUMIF(E4:E233,E244,G4:G233)</f>
        <v>282906.56</v>
      </c>
      <c r="H244" s="24">
        <f>F244-G244</f>
        <v>0</v>
      </c>
    </row>
    <row r="245" spans="1:8" ht="15.75" customHeight="1">
      <c r="A245" s="7"/>
      <c r="B245" s="7"/>
      <c r="C245" s="10"/>
      <c r="D245" s="9"/>
      <c r="E245" s="21" t="s">
        <v>99</v>
      </c>
      <c r="F245" s="22">
        <f>SUMIF(E4:E233,E245,F4:F233)</f>
        <v>130000</v>
      </c>
      <c r="G245" s="23">
        <f>SUMIF(E4:E233,E245,G4:G233)</f>
        <v>130000</v>
      </c>
      <c r="H245" s="24"/>
    </row>
    <row r="246" spans="1:8" ht="15.75" customHeight="1">
      <c r="A246" s="25"/>
      <c r="B246" s="8" t="s">
        <v>163</v>
      </c>
      <c r="C246" s="21"/>
      <c r="D246" s="10"/>
      <c r="E246" s="21"/>
      <c r="F246" s="26">
        <f>SUM(F242:F245)</f>
        <v>4587228.18</v>
      </c>
      <c r="G246" s="27">
        <f>SUM(G242:G245)</f>
        <v>4587228.18</v>
      </c>
    </row>
    <row r="247" spans="1:8">
      <c r="B247" s="8"/>
    </row>
    <row r="248" spans="1:8">
      <c r="B248" s="8"/>
    </row>
    <row r="249" spans="1:8">
      <c r="B249" s="8"/>
    </row>
    <row r="253" spans="1:8" ht="15.75" customHeight="1"/>
    <row r="254" spans="1:8" ht="15.75" customHeight="1"/>
  </sheetData>
  <sheetProtection selectLockedCells="1" selectUnlockedCells="1"/>
  <printOptions horizontalCentered="1"/>
  <pageMargins left="0.31496062992125984" right="0.31496062992125984" top="1.299212598425197" bottom="3.937007874015748E-2" header="0.11811023622047245" footer="0"/>
  <pageSetup paperSize="9" scale="90" firstPageNumber="0" orientation="landscape" horizontalDpi="300" verticalDpi="300" r:id="rId1"/>
  <headerFooter alignWithMargins="0">
    <oddHeader xml:space="preserve">&amp;C&amp;"-,Negrito"PREFEITURA DO MUNICÍPIO DE PORTO VELHO
SECRETARIA MUNICIPAL DE PLANEJAMENTO E  GESTÃO - SEMPLA
COORDENADORIA MUNICIPAL DE ORÇAMENTO - CMO
ANEXO I DO DECRETO Nº. 14.051 de 20/11/2015
 </oddHeader>
    <oddFooter>&amp;LPágina &amp;P de &amp;N</oddFooter>
  </headerFooter>
  <rowBreaks count="8" manualBreakCount="8">
    <brk id="31" max="6" man="1"/>
    <brk id="64" max="6" man="1"/>
    <brk id="89" max="6" man="1"/>
    <brk id="118" max="6" man="1"/>
    <brk id="147" max="6" man="1"/>
    <brk id="176" max="6" man="1"/>
    <brk id="206" max="6" man="1"/>
    <brk id="2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14.051transp</vt:lpstr>
      <vt:lpstr>'14.051transp'!Area_de_impressao</vt:lpstr>
      <vt:lpstr>'14.051transp'!Titulos_de_impressao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265406</cp:lastModifiedBy>
  <dcterms:created xsi:type="dcterms:W3CDTF">2015-12-10T13:45:24Z</dcterms:created>
  <dcterms:modified xsi:type="dcterms:W3CDTF">2015-12-15T16:23:39Z</dcterms:modified>
</cp:coreProperties>
</file>